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amanda_johnson_ncdcr_gov/Documents/State Data Coordinator/FY20-21/Tables/"/>
    </mc:Choice>
  </mc:AlternateContent>
  <xr:revisionPtr revIDLastSave="2565" documentId="13_ncr:40009_{B47CCA7B-820F-4466-9F6B-4D5B1E591A73}" xr6:coauthVersionLast="47" xr6:coauthVersionMax="47" xr10:uidLastSave="{05692564-989B-4095-ABDD-2DE9F01F2B47}"/>
  <bookViews>
    <workbookView xWindow="29295" yWindow="525" windowWidth="28515" windowHeight="15375" tabRatio="839" xr2:uid="{00000000-000D-0000-FFFF-FFFF00000000}"/>
  </bookViews>
  <sheets>
    <sheet name="Five Year Summary" sheetId="15" r:id="rId1"/>
    <sheet name="Table 1" sheetId="1" r:id="rId2"/>
    <sheet name="Table 2 - Staff" sheetId="2" r:id="rId3"/>
    <sheet name="Table 3 - Salaries" sheetId="3" r:id="rId4"/>
    <sheet name="Table 4 - Income" sheetId="6" r:id="rId5"/>
    <sheet name="Table 5 - Income %" sheetId="4" r:id="rId6"/>
    <sheet name="Table 6 - Expenditures" sheetId="5" r:id="rId7"/>
    <sheet name="Table 7 - Collections" sheetId="7" r:id="rId8"/>
    <sheet name="Table 8 - Collection %" sheetId="8" r:id="rId9"/>
    <sheet name="Table 9 - Circulation" sheetId="9" r:id="rId10"/>
    <sheet name="Table 10 - Circulation %" sheetId="10" r:id="rId11"/>
    <sheet name="Table 11 - Service Measures" sheetId="11" r:id="rId12"/>
    <sheet name="Table 12 - Programming" sheetId="12" r:id="rId13"/>
    <sheet name="Table 13 - Technology" sheetId="13" r:id="rId14"/>
    <sheet name="Table 14 - Summer Reading" sheetId="14" r:id="rId15"/>
    <sheet name="Table 15 - Partnerships" sheetId="16" r:id="rId16"/>
  </sheets>
  <externalReferences>
    <externalReference r:id="rId17"/>
  </externalReferences>
  <definedNames>
    <definedName name="_xlnm._FilterDatabase" localSheetId="1" hidden="1">'Table 1'!$B$6:$M$6</definedName>
    <definedName name="_xlnm._FilterDatabase" localSheetId="10" hidden="1">'Table 10 - Circulation %'!$B$6:$U$7</definedName>
    <definedName name="_xlnm._FilterDatabase" localSheetId="11" hidden="1">'Table 11 - Service Measures'!$B$5:$Q$5</definedName>
    <definedName name="_xlnm._FilterDatabase" localSheetId="12" hidden="1">'Table 12 - Programming'!$B$5:$AM$5</definedName>
    <definedName name="_xlnm._FilterDatabase" localSheetId="13" hidden="1">'Table 13 - Technology'!$B$5:$P$5</definedName>
    <definedName name="_xlnm._FilterDatabase" localSheetId="14" hidden="1">'Table 14 - Summer Reading'!$B$5:$O$5</definedName>
    <definedName name="_xlnm._FilterDatabase" localSheetId="15" hidden="1">'Table 15 - Partnerships'!$B$4:$R$4</definedName>
    <definedName name="_xlnm._FilterDatabase" localSheetId="2" hidden="1">'Table 2 - Staff'!$B$7:$L$7</definedName>
    <definedName name="_xlnm._FilterDatabase" localSheetId="3" hidden="1">'Table 3 - Salaries'!$B$6:$V$6</definedName>
    <definedName name="_xlnm._FilterDatabase" localSheetId="4" hidden="1">'Table 4 - Income'!$B$7:$O$7</definedName>
    <definedName name="_xlnm._FilterDatabase" localSheetId="5" hidden="1">'Table 5 - Income %'!$B$6:$L$6</definedName>
    <definedName name="_xlnm._FilterDatabase" localSheetId="6" hidden="1">'Table 6 - Expenditures'!$B$6:$O$6</definedName>
    <definedName name="_xlnm._FilterDatabase" localSheetId="7" hidden="1">'Table 7 - Collections'!$B$5:$Q$5</definedName>
    <definedName name="_xlnm._FilterDatabase" localSheetId="8" hidden="1">'Table 8 - Collection %'!$B$4:$M$4</definedName>
    <definedName name="_xlnm._FilterDatabase" localSheetId="9" hidden="1">'Table 9 - Circulation'!$B$5:$S$6</definedName>
    <definedName name="_xlnm.Print_Area" localSheetId="0">'Five Year Summary'!$A$1:$K$55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6" i="12" l="1"/>
  <c r="N96" i="12"/>
  <c r="O95" i="12"/>
  <c r="N95" i="12"/>
  <c r="O94" i="12"/>
  <c r="N94" i="12"/>
  <c r="O93" i="12"/>
  <c r="N93" i="12"/>
  <c r="O92" i="12"/>
  <c r="N92" i="12"/>
  <c r="Q96" i="12"/>
  <c r="Q95" i="12"/>
  <c r="Q94" i="12"/>
  <c r="Q93" i="12"/>
  <c r="Q92" i="12"/>
  <c r="R96" i="12"/>
  <c r="R95" i="12"/>
  <c r="R94" i="12"/>
  <c r="R93" i="12"/>
  <c r="R92" i="12"/>
  <c r="U96" i="12"/>
  <c r="U95" i="12"/>
  <c r="U94" i="12"/>
  <c r="U93" i="12"/>
  <c r="U92" i="12"/>
  <c r="I53" i="15"/>
  <c r="L96" i="11"/>
  <c r="L95" i="11"/>
  <c r="L94" i="11"/>
  <c r="L93" i="11"/>
  <c r="L92" i="11"/>
  <c r="K96" i="11"/>
  <c r="K95" i="11"/>
  <c r="K94" i="11"/>
  <c r="K93" i="11"/>
  <c r="K92" i="11"/>
  <c r="V96" i="3"/>
  <c r="V95" i="3"/>
  <c r="V94" i="3"/>
  <c r="V93" i="3"/>
  <c r="K93" i="3"/>
  <c r="L93" i="3"/>
  <c r="M93" i="3"/>
  <c r="N93" i="3"/>
  <c r="O93" i="3"/>
  <c r="P93" i="3"/>
  <c r="Q93" i="3"/>
  <c r="R93" i="3"/>
  <c r="S93" i="3"/>
  <c r="T93" i="3"/>
  <c r="U93" i="3"/>
  <c r="K94" i="3"/>
  <c r="L94" i="3"/>
  <c r="M94" i="3"/>
  <c r="N94" i="3"/>
  <c r="O94" i="3"/>
  <c r="P94" i="3"/>
  <c r="Q94" i="3"/>
  <c r="R94" i="3"/>
  <c r="S94" i="3"/>
  <c r="T94" i="3"/>
  <c r="U94" i="3"/>
  <c r="K95" i="3"/>
  <c r="L95" i="3"/>
  <c r="M95" i="3"/>
  <c r="N95" i="3"/>
  <c r="O95" i="3"/>
  <c r="P95" i="3"/>
  <c r="Q95" i="3"/>
  <c r="R95" i="3"/>
  <c r="S95" i="3"/>
  <c r="T95" i="3"/>
  <c r="U95" i="3"/>
  <c r="K96" i="3"/>
  <c r="L96" i="3"/>
  <c r="M96" i="3"/>
  <c r="N96" i="3"/>
  <c r="O96" i="3"/>
  <c r="P96" i="3"/>
  <c r="Q96" i="3"/>
  <c r="R96" i="3"/>
  <c r="S96" i="3"/>
  <c r="T96" i="3"/>
  <c r="U96" i="3"/>
  <c r="J96" i="3"/>
  <c r="J95" i="3"/>
  <c r="J94" i="3"/>
  <c r="J93" i="3"/>
  <c r="F93" i="3"/>
  <c r="G93" i="3"/>
  <c r="F94" i="3"/>
  <c r="G94" i="3"/>
  <c r="F95" i="3"/>
  <c r="G95" i="3"/>
  <c r="F96" i="3"/>
  <c r="G96" i="3"/>
  <c r="E96" i="3"/>
  <c r="E95" i="3"/>
  <c r="E94" i="3"/>
  <c r="E93" i="3"/>
  <c r="P97" i="10"/>
  <c r="P96" i="10"/>
  <c r="P95" i="10"/>
  <c r="P94" i="10"/>
  <c r="O97" i="10"/>
  <c r="O96" i="10"/>
  <c r="O95" i="10"/>
  <c r="O94" i="10"/>
  <c r="N97" i="10"/>
  <c r="N96" i="10"/>
  <c r="N95" i="10"/>
  <c r="N94" i="10"/>
  <c r="M97" i="10"/>
  <c r="M96" i="10"/>
  <c r="M95" i="10"/>
  <c r="M94" i="10"/>
  <c r="L97" i="10"/>
  <c r="L96" i="10"/>
  <c r="L95" i="10"/>
  <c r="L94" i="10"/>
  <c r="K97" i="10"/>
  <c r="K96" i="10"/>
  <c r="K95" i="10"/>
  <c r="K94" i="10"/>
  <c r="J97" i="10"/>
  <c r="J96" i="10"/>
  <c r="J95" i="10"/>
  <c r="J94" i="10"/>
  <c r="I97" i="10"/>
  <c r="I96" i="10"/>
  <c r="I95" i="10"/>
  <c r="I94" i="10"/>
  <c r="H97" i="10"/>
  <c r="H96" i="10"/>
  <c r="H95" i="10"/>
  <c r="H94" i="10"/>
  <c r="G97" i="10"/>
  <c r="G96" i="10"/>
  <c r="G95" i="10"/>
  <c r="G94" i="10"/>
  <c r="F97" i="10"/>
  <c r="F96" i="10"/>
  <c r="F95" i="10"/>
  <c r="F94" i="10"/>
  <c r="E97" i="10"/>
  <c r="E96" i="10"/>
  <c r="E95" i="10"/>
  <c r="E94" i="10"/>
  <c r="I89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7" i="13"/>
  <c r="I6" i="13"/>
  <c r="I94" i="13" s="1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" i="10"/>
  <c r="J8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" i="10"/>
  <c r="I8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" i="10"/>
  <c r="H8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" i="10"/>
  <c r="G8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" i="10"/>
  <c r="F8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" i="10"/>
  <c r="E8" i="10"/>
  <c r="F92" i="14"/>
  <c r="G92" i="14"/>
  <c r="H92" i="14"/>
  <c r="I92" i="14"/>
  <c r="J92" i="14"/>
  <c r="K92" i="14"/>
  <c r="L92" i="14"/>
  <c r="M92" i="14"/>
  <c r="N92" i="14"/>
  <c r="F93" i="14"/>
  <c r="G93" i="14"/>
  <c r="H93" i="14"/>
  <c r="I93" i="14"/>
  <c r="J93" i="14"/>
  <c r="K93" i="14"/>
  <c r="L93" i="14"/>
  <c r="M93" i="14"/>
  <c r="N93" i="14"/>
  <c r="F94" i="14"/>
  <c r="G94" i="14"/>
  <c r="H94" i="14"/>
  <c r="I94" i="14"/>
  <c r="J94" i="14"/>
  <c r="K94" i="14"/>
  <c r="L94" i="14"/>
  <c r="M94" i="14"/>
  <c r="N94" i="14"/>
  <c r="F95" i="14"/>
  <c r="G95" i="14"/>
  <c r="H95" i="14"/>
  <c r="I95" i="14"/>
  <c r="J95" i="14"/>
  <c r="K95" i="14"/>
  <c r="L95" i="14"/>
  <c r="M95" i="14"/>
  <c r="N95" i="14"/>
  <c r="F96" i="14"/>
  <c r="G96" i="14"/>
  <c r="H96" i="14"/>
  <c r="I96" i="14"/>
  <c r="J96" i="14"/>
  <c r="K96" i="14"/>
  <c r="L96" i="14"/>
  <c r="M96" i="14"/>
  <c r="N96" i="14"/>
  <c r="E96" i="14"/>
  <c r="E95" i="14"/>
  <c r="E94" i="14"/>
  <c r="E93" i="14"/>
  <c r="E92" i="14"/>
  <c r="P92" i="13"/>
  <c r="P96" i="13"/>
  <c r="O96" i="13"/>
  <c r="N96" i="13"/>
  <c r="M96" i="13"/>
  <c r="L96" i="13"/>
  <c r="K96" i="13"/>
  <c r="J96" i="13"/>
  <c r="H96" i="13"/>
  <c r="P95" i="13"/>
  <c r="O95" i="13"/>
  <c r="N95" i="13"/>
  <c r="M95" i="13"/>
  <c r="L95" i="13"/>
  <c r="K95" i="13"/>
  <c r="J95" i="13"/>
  <c r="H95" i="13"/>
  <c r="P94" i="13"/>
  <c r="O94" i="13"/>
  <c r="N94" i="13"/>
  <c r="M94" i="13"/>
  <c r="L94" i="13"/>
  <c r="K94" i="13"/>
  <c r="J94" i="13"/>
  <c r="H94" i="13"/>
  <c r="P93" i="13"/>
  <c r="O93" i="13"/>
  <c r="N93" i="13"/>
  <c r="M93" i="13"/>
  <c r="L93" i="13"/>
  <c r="K93" i="13"/>
  <c r="J93" i="13"/>
  <c r="H93" i="13"/>
  <c r="O92" i="13"/>
  <c r="N92" i="13"/>
  <c r="M92" i="13"/>
  <c r="L92" i="13"/>
  <c r="K92" i="13"/>
  <c r="J92" i="13"/>
  <c r="H92" i="13"/>
  <c r="G96" i="13"/>
  <c r="G95" i="13"/>
  <c r="G94" i="13"/>
  <c r="G93" i="13"/>
  <c r="G92" i="13"/>
  <c r="F96" i="13"/>
  <c r="F95" i="13"/>
  <c r="F94" i="13"/>
  <c r="F93" i="13"/>
  <c r="F92" i="13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Z96" i="12"/>
  <c r="Y96" i="12"/>
  <c r="T96" i="12"/>
  <c r="S96" i="12"/>
  <c r="P96" i="12"/>
  <c r="M96" i="12"/>
  <c r="K96" i="12"/>
  <c r="J96" i="12"/>
  <c r="I96" i="12"/>
  <c r="H96" i="12"/>
  <c r="G96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Z95" i="12"/>
  <c r="Y95" i="12"/>
  <c r="T95" i="12"/>
  <c r="S95" i="12"/>
  <c r="P95" i="12"/>
  <c r="M95" i="12"/>
  <c r="K95" i="12"/>
  <c r="J95" i="12"/>
  <c r="I95" i="12"/>
  <c r="H95" i="12"/>
  <c r="G95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T94" i="12"/>
  <c r="S94" i="12"/>
  <c r="P94" i="12"/>
  <c r="M94" i="12"/>
  <c r="K94" i="12"/>
  <c r="J94" i="12"/>
  <c r="I94" i="12"/>
  <c r="H94" i="12"/>
  <c r="G94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T93" i="12"/>
  <c r="S93" i="12"/>
  <c r="P93" i="12"/>
  <c r="M93" i="12"/>
  <c r="K93" i="12"/>
  <c r="J93" i="12"/>
  <c r="I93" i="12"/>
  <c r="H93" i="12"/>
  <c r="G93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Z92" i="12"/>
  <c r="Y92" i="12"/>
  <c r="X92" i="12"/>
  <c r="W92" i="12"/>
  <c r="T92" i="12"/>
  <c r="S92" i="12"/>
  <c r="P92" i="12"/>
  <c r="M92" i="12"/>
  <c r="K92" i="12"/>
  <c r="J92" i="12"/>
  <c r="I92" i="12"/>
  <c r="H92" i="12"/>
  <c r="G92" i="12"/>
  <c r="F96" i="12"/>
  <c r="F95" i="12"/>
  <c r="F94" i="12"/>
  <c r="F93" i="12"/>
  <c r="F92" i="12"/>
  <c r="E96" i="12"/>
  <c r="E95" i="12"/>
  <c r="E94" i="12"/>
  <c r="E93" i="12"/>
  <c r="E92" i="12"/>
  <c r="L7" i="12"/>
  <c r="L9" i="12"/>
  <c r="L10" i="12"/>
  <c r="L11" i="12"/>
  <c r="L12" i="12"/>
  <c r="L13" i="12"/>
  <c r="L16" i="12"/>
  <c r="L17" i="12"/>
  <c r="L18" i="12"/>
  <c r="L20" i="12"/>
  <c r="L21" i="12"/>
  <c r="L22" i="12"/>
  <c r="L23" i="12"/>
  <c r="L25" i="12"/>
  <c r="L26" i="12"/>
  <c r="L27" i="12"/>
  <c r="L29" i="12"/>
  <c r="L30" i="12"/>
  <c r="L32" i="12"/>
  <c r="L33" i="12"/>
  <c r="L35" i="12"/>
  <c r="L36" i="12"/>
  <c r="L37" i="12"/>
  <c r="L39" i="12"/>
  <c r="L41" i="12"/>
  <c r="L46" i="12"/>
  <c r="L47" i="12"/>
  <c r="L49" i="12"/>
  <c r="L51" i="12"/>
  <c r="L52" i="12"/>
  <c r="L56" i="12"/>
  <c r="L57" i="12"/>
  <c r="L58" i="12"/>
  <c r="L59" i="12"/>
  <c r="L60" i="12"/>
  <c r="L61" i="12"/>
  <c r="L62" i="12"/>
  <c r="L63" i="12"/>
  <c r="L64" i="12"/>
  <c r="L66" i="12"/>
  <c r="L69" i="12"/>
  <c r="L71" i="12"/>
  <c r="L72" i="12"/>
  <c r="L73" i="12"/>
  <c r="L77" i="12"/>
  <c r="L78" i="12"/>
  <c r="L82" i="12"/>
  <c r="L85" i="12"/>
  <c r="L86" i="12"/>
  <c r="L87" i="12"/>
  <c r="L88" i="12"/>
  <c r="L6" i="12"/>
  <c r="Q96" i="7"/>
  <c r="F96" i="7"/>
  <c r="G96" i="7"/>
  <c r="H96" i="7"/>
  <c r="I96" i="7"/>
  <c r="J96" i="7"/>
  <c r="K96" i="7"/>
  <c r="L96" i="7"/>
  <c r="M96" i="7"/>
  <c r="N96" i="7"/>
  <c r="O96" i="7"/>
  <c r="P96" i="7"/>
  <c r="E96" i="7"/>
  <c r="Q92" i="11"/>
  <c r="Q96" i="11"/>
  <c r="Q95" i="11"/>
  <c r="Q94" i="11"/>
  <c r="Q93" i="11"/>
  <c r="P96" i="11"/>
  <c r="P95" i="11"/>
  <c r="P94" i="11"/>
  <c r="P93" i="11"/>
  <c r="P92" i="11"/>
  <c r="O96" i="11"/>
  <c r="O95" i="11"/>
  <c r="O94" i="11"/>
  <c r="O93" i="11"/>
  <c r="O92" i="11"/>
  <c r="N96" i="11"/>
  <c r="N95" i="11"/>
  <c r="N94" i="11"/>
  <c r="N93" i="11"/>
  <c r="N92" i="11"/>
  <c r="M96" i="11"/>
  <c r="M95" i="11"/>
  <c r="M94" i="11"/>
  <c r="M93" i="11"/>
  <c r="M92" i="11"/>
  <c r="J96" i="11"/>
  <c r="J95" i="11"/>
  <c r="J94" i="11"/>
  <c r="J93" i="11"/>
  <c r="J92" i="11"/>
  <c r="I96" i="11"/>
  <c r="I95" i="11"/>
  <c r="I94" i="11"/>
  <c r="I93" i="11"/>
  <c r="I92" i="11"/>
  <c r="H96" i="11"/>
  <c r="H95" i="11"/>
  <c r="H94" i="11"/>
  <c r="H93" i="11"/>
  <c r="H92" i="11"/>
  <c r="G96" i="11"/>
  <c r="G95" i="11"/>
  <c r="G94" i="11"/>
  <c r="G93" i="11"/>
  <c r="G92" i="11"/>
  <c r="F96" i="11"/>
  <c r="F95" i="11"/>
  <c r="F94" i="11"/>
  <c r="F93" i="11"/>
  <c r="F92" i="11"/>
  <c r="E96" i="11"/>
  <c r="E95" i="11"/>
  <c r="E94" i="11"/>
  <c r="E93" i="11"/>
  <c r="E92" i="11"/>
  <c r="S97" i="9"/>
  <c r="S96" i="9"/>
  <c r="S95" i="9"/>
  <c r="S94" i="9"/>
  <c r="S93" i="9"/>
  <c r="R97" i="9"/>
  <c r="R96" i="9"/>
  <c r="R95" i="9"/>
  <c r="R94" i="9"/>
  <c r="R93" i="9"/>
  <c r="Q97" i="9"/>
  <c r="Q96" i="9"/>
  <c r="Q95" i="9"/>
  <c r="Q94" i="9"/>
  <c r="Q93" i="9"/>
  <c r="P97" i="9"/>
  <c r="P96" i="9"/>
  <c r="P95" i="9"/>
  <c r="P94" i="9"/>
  <c r="P93" i="9"/>
  <c r="O97" i="9"/>
  <c r="O96" i="9"/>
  <c r="O95" i="9"/>
  <c r="O94" i="9"/>
  <c r="O93" i="9"/>
  <c r="N93" i="9"/>
  <c r="M93" i="9"/>
  <c r="N97" i="9"/>
  <c r="N96" i="9"/>
  <c r="N95" i="9"/>
  <c r="N94" i="9"/>
  <c r="M97" i="9"/>
  <c r="M96" i="9"/>
  <c r="M95" i="9"/>
  <c r="M94" i="9"/>
  <c r="L97" i="9"/>
  <c r="L96" i="9"/>
  <c r="L95" i="9"/>
  <c r="L94" i="9"/>
  <c r="L93" i="9"/>
  <c r="K97" i="9"/>
  <c r="K96" i="9"/>
  <c r="K95" i="9"/>
  <c r="K94" i="9"/>
  <c r="K93" i="9"/>
  <c r="J97" i="9"/>
  <c r="J96" i="9"/>
  <c r="J95" i="9"/>
  <c r="J94" i="9"/>
  <c r="J93" i="9"/>
  <c r="I97" i="9"/>
  <c r="I96" i="9"/>
  <c r="I95" i="9"/>
  <c r="I94" i="9"/>
  <c r="I93" i="9"/>
  <c r="H97" i="9"/>
  <c r="H96" i="9"/>
  <c r="H95" i="9"/>
  <c r="H94" i="9"/>
  <c r="H93" i="9"/>
  <c r="G97" i="9"/>
  <c r="G96" i="9"/>
  <c r="G95" i="9"/>
  <c r="G94" i="9"/>
  <c r="G93" i="9"/>
  <c r="F97" i="9"/>
  <c r="F96" i="9"/>
  <c r="F95" i="9"/>
  <c r="F94" i="9"/>
  <c r="F93" i="9"/>
  <c r="E97" i="9"/>
  <c r="E96" i="9"/>
  <c r="E95" i="9"/>
  <c r="E94" i="9"/>
  <c r="E93" i="9"/>
  <c r="M94" i="8"/>
  <c r="L94" i="8"/>
  <c r="K94" i="8"/>
  <c r="J94" i="8"/>
  <c r="I94" i="8"/>
  <c r="H94" i="8"/>
  <c r="G94" i="8"/>
  <c r="F94" i="8"/>
  <c r="E94" i="8"/>
  <c r="M92" i="8"/>
  <c r="L92" i="8"/>
  <c r="K92" i="8"/>
  <c r="J92" i="8"/>
  <c r="I92" i="8"/>
  <c r="H92" i="8"/>
  <c r="G92" i="8"/>
  <c r="F92" i="8"/>
  <c r="E92" i="8"/>
  <c r="M93" i="8"/>
  <c r="F93" i="8"/>
  <c r="G93" i="8"/>
  <c r="H93" i="8"/>
  <c r="I93" i="8"/>
  <c r="J93" i="8"/>
  <c r="K93" i="8"/>
  <c r="L93" i="8"/>
  <c r="E93" i="8"/>
  <c r="M91" i="8"/>
  <c r="L91" i="8"/>
  <c r="K91" i="8"/>
  <c r="J91" i="8"/>
  <c r="I91" i="8"/>
  <c r="H91" i="8"/>
  <c r="G91" i="8"/>
  <c r="F91" i="8"/>
  <c r="E91" i="8"/>
  <c r="Q94" i="7"/>
  <c r="E94" i="7"/>
  <c r="F94" i="7"/>
  <c r="G94" i="7"/>
  <c r="H94" i="7"/>
  <c r="I94" i="7"/>
  <c r="J94" i="7"/>
  <c r="K94" i="7"/>
  <c r="L94" i="7"/>
  <c r="M94" i="7"/>
  <c r="N94" i="7"/>
  <c r="O94" i="7"/>
  <c r="P94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Q92" i="7"/>
  <c r="M92" i="7"/>
  <c r="K92" i="7"/>
  <c r="J92" i="7"/>
  <c r="I92" i="7"/>
  <c r="H92" i="7"/>
  <c r="G92" i="7"/>
  <c r="F92" i="7"/>
  <c r="E92" i="7"/>
  <c r="G90" i="5"/>
  <c r="G89" i="5"/>
  <c r="G9" i="5"/>
  <c r="G10" i="5"/>
  <c r="G11" i="5"/>
  <c r="G97" i="5" s="1"/>
  <c r="G12" i="5"/>
  <c r="G96" i="5" s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" i="5"/>
  <c r="G7" i="5"/>
  <c r="O97" i="5"/>
  <c r="F97" i="5"/>
  <c r="H97" i="5"/>
  <c r="I97" i="5"/>
  <c r="J97" i="5"/>
  <c r="K97" i="5"/>
  <c r="L97" i="5"/>
  <c r="M97" i="5"/>
  <c r="N97" i="5"/>
  <c r="E97" i="5"/>
  <c r="O95" i="5"/>
  <c r="F95" i="5"/>
  <c r="G95" i="5"/>
  <c r="H95" i="5"/>
  <c r="I95" i="5"/>
  <c r="J95" i="5"/>
  <c r="K95" i="5"/>
  <c r="L95" i="5"/>
  <c r="M95" i="5"/>
  <c r="N95" i="5"/>
  <c r="E95" i="5"/>
  <c r="O96" i="5"/>
  <c r="F96" i="5"/>
  <c r="H96" i="5"/>
  <c r="I96" i="5"/>
  <c r="J96" i="5"/>
  <c r="K96" i="5"/>
  <c r="L96" i="5"/>
  <c r="M96" i="5"/>
  <c r="N96" i="5"/>
  <c r="E96" i="5"/>
  <c r="O94" i="5"/>
  <c r="F94" i="5"/>
  <c r="H94" i="5"/>
  <c r="I94" i="5"/>
  <c r="J94" i="5"/>
  <c r="K94" i="5"/>
  <c r="L94" i="5"/>
  <c r="M94" i="5"/>
  <c r="N94" i="5"/>
  <c r="E94" i="5"/>
  <c r="O93" i="5"/>
  <c r="F93" i="5"/>
  <c r="H93" i="5"/>
  <c r="I93" i="5"/>
  <c r="K93" i="5"/>
  <c r="L93" i="5"/>
  <c r="N93" i="5"/>
  <c r="E93" i="5"/>
  <c r="L95" i="4"/>
  <c r="K95" i="4"/>
  <c r="J95" i="4"/>
  <c r="I95" i="4"/>
  <c r="H95" i="4"/>
  <c r="G95" i="4"/>
  <c r="F95" i="4"/>
  <c r="L96" i="4"/>
  <c r="K96" i="4"/>
  <c r="J96" i="4"/>
  <c r="I96" i="4"/>
  <c r="H96" i="4"/>
  <c r="G96" i="4"/>
  <c r="F96" i="4"/>
  <c r="L94" i="4"/>
  <c r="K94" i="4"/>
  <c r="J94" i="4"/>
  <c r="I94" i="4"/>
  <c r="H94" i="4"/>
  <c r="G94" i="4"/>
  <c r="F94" i="4"/>
  <c r="L93" i="4"/>
  <c r="J93" i="4"/>
  <c r="I93" i="4"/>
  <c r="G93" i="4"/>
  <c r="H93" i="4"/>
  <c r="F93" i="4"/>
  <c r="O98" i="6"/>
  <c r="I98" i="6"/>
  <c r="J98" i="6"/>
  <c r="K98" i="6"/>
  <c r="L98" i="6"/>
  <c r="M98" i="6"/>
  <c r="N98" i="6"/>
  <c r="H98" i="6"/>
  <c r="G98" i="6"/>
  <c r="F98" i="6"/>
  <c r="E98" i="6"/>
  <c r="F97" i="6"/>
  <c r="G97" i="6"/>
  <c r="H97" i="6"/>
  <c r="I97" i="6"/>
  <c r="J97" i="6"/>
  <c r="K97" i="6"/>
  <c r="L97" i="6"/>
  <c r="M97" i="6"/>
  <c r="N97" i="6"/>
  <c r="O97" i="6"/>
  <c r="E97" i="6"/>
  <c r="M96" i="6"/>
  <c r="L96" i="6"/>
  <c r="K96" i="6"/>
  <c r="J96" i="6"/>
  <c r="I96" i="6"/>
  <c r="H96" i="6"/>
  <c r="G96" i="6"/>
  <c r="F96" i="6"/>
  <c r="O96" i="6"/>
  <c r="E96" i="6"/>
  <c r="N95" i="6"/>
  <c r="M95" i="6"/>
  <c r="L95" i="6"/>
  <c r="K95" i="6"/>
  <c r="J95" i="6"/>
  <c r="I95" i="6"/>
  <c r="H95" i="6"/>
  <c r="G95" i="6"/>
  <c r="F95" i="6"/>
  <c r="O95" i="6"/>
  <c r="E95" i="6"/>
  <c r="N94" i="6"/>
  <c r="M94" i="6"/>
  <c r="L94" i="6"/>
  <c r="K94" i="6"/>
  <c r="J94" i="6"/>
  <c r="I94" i="6"/>
  <c r="H94" i="6"/>
  <c r="G94" i="6"/>
  <c r="F94" i="6"/>
  <c r="O94" i="6"/>
  <c r="E94" i="6"/>
  <c r="L95" i="2"/>
  <c r="K95" i="2"/>
  <c r="J95" i="2"/>
  <c r="I95" i="2"/>
  <c r="H95" i="2"/>
  <c r="G95" i="2"/>
  <c r="F95" i="2"/>
  <c r="E95" i="2"/>
  <c r="L94" i="2"/>
  <c r="I94" i="2"/>
  <c r="H94" i="2"/>
  <c r="G94" i="2"/>
  <c r="F94" i="2"/>
  <c r="E94" i="2"/>
  <c r="J91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" i="2"/>
  <c r="J8" i="2"/>
  <c r="M97" i="1"/>
  <c r="M96" i="1"/>
  <c r="M95" i="1"/>
  <c r="L95" i="1"/>
  <c r="L96" i="1"/>
  <c r="L97" i="1"/>
  <c r="M94" i="1"/>
  <c r="L94" i="1"/>
  <c r="L93" i="1"/>
  <c r="K93" i="1"/>
  <c r="J93" i="1"/>
  <c r="I93" i="1"/>
  <c r="H93" i="1"/>
  <c r="G93" i="1"/>
  <c r="F93" i="1"/>
  <c r="I93" i="13" l="1"/>
  <c r="I95" i="13"/>
  <c r="I96" i="13"/>
  <c r="I92" i="13"/>
  <c r="L93" i="12"/>
  <c r="L92" i="12"/>
  <c r="L94" i="12"/>
  <c r="L95" i="12"/>
  <c r="L96" i="12"/>
  <c r="G9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  <author>tc={FAFCB52E-39FA-F54C-AA96-28DD089259EA}</author>
  </authors>
  <commentList>
    <comment ref="E5" authorId="0" shapeId="0" xr:uid="{0AF52631-7B74-AD44-9CE0-22C9466AEC67}">
      <text>
        <r>
          <rPr>
            <b/>
            <sz val="9"/>
            <color rgb="FF000000"/>
            <rFont val="Tahoma"/>
            <family val="2"/>
          </rPr>
          <t>State of NC: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  <comment ref="L5" authorId="1" shapeId="0" xr:uid="{FAFCB52E-39FA-F54C-AA96-28DD089259EA}">
      <text>
        <t>[Threaded comment]
Your version of Excel allows you to read this threaded comment; however, any edits to it will get removed if the file is opened in a newer version of Excel. Learn more: https://go.microsoft.com/fwlink/?linkid=870924
Comment:
    Annual hours reports hours facilities were open to the public. Some libraries report 0 open hours, however, services were provided via remotely or via curbside service.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Johnson, Amanda</author>
  </authors>
  <commentList>
    <comment ref="M5" authorId="0" shapeId="0" xr:uid="{D9DF2708-E1CC-4A8D-A54D-D89C11E4EFE6}">
      <text>
        <r>
          <rPr>
            <b/>
            <sz val="9"/>
            <color indexed="81"/>
            <rFont val="Tahoma"/>
            <charset val="1"/>
          </rPr>
          <t>Johnson, Amanda:</t>
        </r>
        <r>
          <rPr>
            <sz val="9"/>
            <color indexed="81"/>
            <rFont val="Tahoma"/>
            <charset val="1"/>
          </rPr>
          <t xml:space="preserve">
For FY21, libraries had the option to report children's programming two ways, 0-5 and 6-11 years old or 0-11 years old.</t>
        </r>
      </text>
    </comment>
    <comment ref="N5" authorId="0" shapeId="0" xr:uid="{C7F3A2E4-E940-4CDF-8330-204198987D6B}">
      <text>
        <r>
          <rPr>
            <b/>
            <sz val="9"/>
            <color indexed="81"/>
            <rFont val="Tahoma"/>
            <charset val="1"/>
          </rPr>
          <t>Johnson, Amanda:</t>
        </r>
        <r>
          <rPr>
            <sz val="9"/>
            <color indexed="81"/>
            <rFont val="Tahoma"/>
            <charset val="1"/>
          </rPr>
          <t xml:space="preserve">
For FY21, libraries had the option to report children's programming two ways, 0-5 and 6-11 years old or 0-11 years old.</t>
        </r>
      </text>
    </comment>
  </commentList>
</comments>
</file>

<file path=xl/sharedStrings.xml><?xml version="1.0" encoding="utf-8"?>
<sst xmlns="http://schemas.openxmlformats.org/spreadsheetml/2006/main" count="7502" uniqueCount="605">
  <si>
    <t xml:space="preserve">          Five-Year Statewide Summary</t>
  </si>
  <si>
    <t xml:space="preserve">      2016-2021</t>
  </si>
  <si>
    <t>DRAFT Statistical Report of North Carolina Public Libraries, July 1, 2020 - June 30, 2021</t>
  </si>
  <si>
    <t>For questions or comments, please contact the State Data Coordinator: Amanda Johnson at amanda.johnson@ncdcr.gov</t>
  </si>
  <si>
    <t>Data that exists, but is unknown is represented by -1.</t>
  </si>
  <si>
    <t>Collections/Circulation</t>
  </si>
  <si>
    <t>Year</t>
  </si>
  <si>
    <t>Total</t>
  </si>
  <si>
    <t>Print Book</t>
  </si>
  <si>
    <t xml:space="preserve">Total </t>
  </si>
  <si>
    <t xml:space="preserve">Electronic </t>
  </si>
  <si>
    <t>Total Income</t>
  </si>
  <si>
    <t>Collection Use</t>
  </si>
  <si>
    <t>Volumes</t>
  </si>
  <si>
    <t>Materials</t>
  </si>
  <si>
    <t>per Collection</t>
  </si>
  <si>
    <t>Per capita</t>
  </si>
  <si>
    <t>Per Capita</t>
  </si>
  <si>
    <t>Circulation</t>
  </si>
  <si>
    <t>Usage</t>
  </si>
  <si>
    <t>Use ($)</t>
  </si>
  <si>
    <t>2016-2017</t>
  </si>
  <si>
    <t>2017-2018</t>
  </si>
  <si>
    <t>2018-2019</t>
  </si>
  <si>
    <t>2019-2020</t>
  </si>
  <si>
    <t>2020-2021</t>
  </si>
  <si>
    <t>Trend</t>
  </si>
  <si>
    <t>Operating Income</t>
  </si>
  <si>
    <t>Local</t>
  </si>
  <si>
    <t>Local Income</t>
  </si>
  <si>
    <t>State Aid</t>
  </si>
  <si>
    <t>Federal</t>
  </si>
  <si>
    <t>Income ($)</t>
  </si>
  <si>
    <t>Per Capita ($)</t>
  </si>
  <si>
    <t>State Aid ($)</t>
  </si>
  <si>
    <t>Income</t>
  </si>
  <si>
    <t>Per capita ($)</t>
  </si>
  <si>
    <t>Operating Expenditures</t>
  </si>
  <si>
    <t>Personnel</t>
  </si>
  <si>
    <t>Other</t>
  </si>
  <si>
    <t>Expenses ($)</t>
  </si>
  <si>
    <t>Service Measures</t>
  </si>
  <si>
    <t>Reference</t>
  </si>
  <si>
    <t xml:space="preserve">Library </t>
  </si>
  <si>
    <t xml:space="preserve">Public </t>
  </si>
  <si>
    <t>Questions</t>
  </si>
  <si>
    <t>Library</t>
  </si>
  <si>
    <t>Visits</t>
  </si>
  <si>
    <t>Registered</t>
  </si>
  <si>
    <t>Computer</t>
  </si>
  <si>
    <t>Annual</t>
  </si>
  <si>
    <t>Borrowers</t>
  </si>
  <si>
    <t>Hours</t>
  </si>
  <si>
    <t>Program/FTE Staff Measures</t>
  </si>
  <si>
    <t>Program</t>
  </si>
  <si>
    <t>Attendance</t>
  </si>
  <si>
    <t>FTE Staff Per</t>
  </si>
  <si>
    <t>% Staff</t>
  </si>
  <si>
    <t>Programs</t>
  </si>
  <si>
    <t>ALA MLS</t>
  </si>
  <si>
    <t>FTE Staff</t>
  </si>
  <si>
    <t>25,000 Pop.</t>
  </si>
  <si>
    <t>with ALA MLS</t>
  </si>
  <si>
    <t>Table 1</t>
  </si>
  <si>
    <t>DRAFT Statistical Report of North Carolina Public Libraries</t>
  </si>
  <si>
    <t>Library Profile</t>
  </si>
  <si>
    <t>July 1, 2020 - June 30, 2021</t>
  </si>
  <si>
    <t>FSCS Key</t>
  </si>
  <si>
    <t>Library Name</t>
  </si>
  <si>
    <t>NC Dept. of Commerce</t>
  </si>
  <si>
    <t xml:space="preserve">Legal service </t>
  </si>
  <si>
    <t>Service outlets</t>
  </si>
  <si>
    <t xml:space="preserve">Annual </t>
  </si>
  <si>
    <t xml:space="preserve">Library Square  </t>
  </si>
  <si>
    <t>Type</t>
  </si>
  <si>
    <t xml:space="preserve"> tier designation (2020)</t>
  </si>
  <si>
    <t>population area</t>
  </si>
  <si>
    <t>Central</t>
  </si>
  <si>
    <t>Branches</t>
  </si>
  <si>
    <t>Bookmobiles</t>
  </si>
  <si>
    <t>Mobile 
units</t>
  </si>
  <si>
    <t>Kiosks</t>
  </si>
  <si>
    <t>hours</t>
  </si>
  <si>
    <t>Feet per Capita</t>
  </si>
  <si>
    <t>NC0103</t>
  </si>
  <si>
    <t>ALAMANCE COUNTY PUBLIC LIBRARIES</t>
  </si>
  <si>
    <t>County</t>
  </si>
  <si>
    <t>NC0001</t>
  </si>
  <si>
    <t>ALBEMARLE REGIONAL LIBRARY</t>
  </si>
  <si>
    <t>Regional</t>
  </si>
  <si>
    <t>NC0016</t>
  </si>
  <si>
    <t>ALEXANDER COUNTY LIBRARY</t>
  </si>
  <si>
    <t>NC0002</t>
  </si>
  <si>
    <t>APPALACHIAN REGIONAL LIBRARY</t>
  </si>
  <si>
    <t>NC0003</t>
  </si>
  <si>
    <t>AVERY-MITCHELL-YANCEY REGIONAL LIBRARY</t>
  </si>
  <si>
    <t>NC0004</t>
  </si>
  <si>
    <t>BEAUFORT-HYDE-MARTIN REGIONAL LIBRARY</t>
  </si>
  <si>
    <t>NC0017</t>
  </si>
  <si>
    <t>BLADEN COUNTY PUBLIC LIBRARY</t>
  </si>
  <si>
    <t>NC0046</t>
  </si>
  <si>
    <t>BRASWELL MEMORIAL PUBLIC LIBRARY</t>
  </si>
  <si>
    <t>NC0018</t>
  </si>
  <si>
    <t>BRUNSWICK COUNTY LIBRARY</t>
  </si>
  <si>
    <t>NC0019</t>
  </si>
  <si>
    <t>BUNCOMBE COUNTY PUBLIC LIBRARIES</t>
  </si>
  <si>
    <t>NC0020</t>
  </si>
  <si>
    <t>BURKE COUNTY PUBLIC LIBRARY</t>
  </si>
  <si>
    <t>NC0021</t>
  </si>
  <si>
    <t>CABARRUS COUNTY PUBLIC LIBRARY</t>
  </si>
  <si>
    <t>NC0022</t>
  </si>
  <si>
    <t>CALDWELL COUNTY PUBLIC LIBRARY</t>
  </si>
  <si>
    <t>-3</t>
  </si>
  <si>
    <t>CARTERET COUNTY PUBLIC LIBRARY SYSTEM</t>
  </si>
  <si>
    <t>NC0107</t>
  </si>
  <si>
    <t>CASWELL COUNTY PUBLIC LIBRARY</t>
  </si>
  <si>
    <t>NC0023</t>
  </si>
  <si>
    <t>CATAWBA COUNTY LIBRARY</t>
  </si>
  <si>
    <t>NC0071</t>
  </si>
  <si>
    <t>CHAPEL HILL PUBLIC LIBRARY</t>
  </si>
  <si>
    <t>Municipal</t>
  </si>
  <si>
    <t>NC0045</t>
  </si>
  <si>
    <t>CHARLOTTE MECKLENBURG LIBRARY</t>
  </si>
  <si>
    <t>NC0104</t>
  </si>
  <si>
    <t>CHATHAM COUNTY PUBLIC LIBRARIES</t>
  </si>
  <si>
    <t>NC0024</t>
  </si>
  <si>
    <t>CLEVELAND COUNTY MEMORIAL LIBRARY</t>
  </si>
  <si>
    <t>NC0025</t>
  </si>
  <si>
    <t>COLUMBUS COUNTY PUBLIC LIBRARY</t>
  </si>
  <si>
    <t>NC0006</t>
  </si>
  <si>
    <t>CRAVEN-PAMLICO REGIONAL LIBRARY</t>
  </si>
  <si>
    <t>NC0026</t>
  </si>
  <si>
    <t>CUMBERLAND COUNTY PUBLIC LIBRARY &amp; INFORMATION CENTER</t>
  </si>
  <si>
    <t>NC0027</t>
  </si>
  <si>
    <t>DAVIDSON COUNTY PUBLIC LIBRARY SYSTEM</t>
  </si>
  <si>
    <t>NC0028</t>
  </si>
  <si>
    <t>DAVIE COUNTY PUBLIC LIBRARY</t>
  </si>
  <si>
    <t>NC0029</t>
  </si>
  <si>
    <t>DUPLIN COUNTY LIBRARY</t>
  </si>
  <si>
    <t>NC0030</t>
  </si>
  <si>
    <t>DURHAM COUNTY LIBRARY</t>
  </si>
  <si>
    <t>NC0007</t>
  </si>
  <si>
    <t>EAST ALBEMARLE REGIONAL LIBRARY</t>
  </si>
  <si>
    <t>NC0031</t>
  </si>
  <si>
    <t>EDGECOMBE COUNTY MEMORIAL LIBRARY</t>
  </si>
  <si>
    <t>NC0075</t>
  </si>
  <si>
    <t>FARMVILLE PUBLIC LIBRARY</t>
  </si>
  <si>
    <t>NC0008</t>
  </si>
  <si>
    <t>FONTANA REGIONAL LIBRARY</t>
  </si>
  <si>
    <t>NC0032</t>
  </si>
  <si>
    <t>FORSYTH COUNTY PUBLIC LIBRARY</t>
  </si>
  <si>
    <t>NC0033</t>
  </si>
  <si>
    <t>FRANKLIN COUNTY LIBRARY</t>
  </si>
  <si>
    <t>NC0105</t>
  </si>
  <si>
    <t>GASTON COUNTY PUBLIC LIBRARY</t>
  </si>
  <si>
    <t>NC0099</t>
  </si>
  <si>
    <t>GEORGE H. AND LAURA E. BROWN PUBLIC LIBRARY</t>
  </si>
  <si>
    <t>NC0111</t>
  </si>
  <si>
    <t>GIBSONVILLE PUBLIC LIBRARY</t>
  </si>
  <si>
    <t/>
  </si>
  <si>
    <t>GIVENS MEMORIAL LIBRARY &amp; TUFTS ARCHIVE</t>
  </si>
  <si>
    <t>MUNICIPAL</t>
  </si>
  <si>
    <t>NC0034</t>
  </si>
  <si>
    <t>GRANVILLE COUNTY LIBRARY SYSTEM</t>
  </si>
  <si>
    <t>NC0035</t>
  </si>
  <si>
    <t>GREENSBORO PUBLIC LIBRARY</t>
  </si>
  <si>
    <t>NC0036</t>
  </si>
  <si>
    <t>HALIFAX COUNTY LIBRARY SYSTEM</t>
  </si>
  <si>
    <t>NC0037</t>
  </si>
  <si>
    <t>HARNETT COUNTY PUBLIC LIBRARY</t>
  </si>
  <si>
    <t>NC0102</t>
  </si>
  <si>
    <t>HAROLD D. COOLEY LIBRARY</t>
  </si>
  <si>
    <t>NC0038</t>
  </si>
  <si>
    <t>HAYWOOD COUNTY PUBLIC LIBRARY</t>
  </si>
  <si>
    <t>NC0039</t>
  </si>
  <si>
    <t>HENDERSON COUNTY PUBLIC LIBRARY</t>
  </si>
  <si>
    <t>NC0079</t>
  </si>
  <si>
    <t>HICKORY PUBLIC LIBRARY</t>
  </si>
  <si>
    <t>NC0080</t>
  </si>
  <si>
    <t>HIGH POINT PUBLIC LIBRARY</t>
  </si>
  <si>
    <t>NC0110</t>
  </si>
  <si>
    <t>HOCUTT ELLINGTON MEMORIAL LIBRARY</t>
  </si>
  <si>
    <t>NC0040</t>
  </si>
  <si>
    <t>IREDELL COUNTY LIBRARY</t>
  </si>
  <si>
    <t>NC0100</t>
  </si>
  <si>
    <t>JACOB MAUNEY MEMORIAL LIBRARY</t>
  </si>
  <si>
    <t>NC0042</t>
  </si>
  <si>
    <t>LEE COUNTY LIBRARY</t>
  </si>
  <si>
    <t>NC0106</t>
  </si>
  <si>
    <t>LINCOLN COUNTY PUBLIC LIBRARY</t>
  </si>
  <si>
    <t>NC0043</t>
  </si>
  <si>
    <t>MADISON COUNTY PUBLIC LIBRARY</t>
  </si>
  <si>
    <t>NC0044</t>
  </si>
  <si>
    <t>MCDOWELL COUNTY PUBLIC LIBRARY</t>
  </si>
  <si>
    <t>NC0083</t>
  </si>
  <si>
    <t>MOORESVILLE PUBLIC LIBRARY</t>
  </si>
  <si>
    <t>NC0011</t>
  </si>
  <si>
    <t>NANTAHALA REGIONAL LIBRARY</t>
  </si>
  <si>
    <t>NC0012</t>
  </si>
  <si>
    <t>NEUSE REGIONAL LIBRARY</t>
  </si>
  <si>
    <t>NC0047</t>
  </si>
  <si>
    <t>NEW HANOVER COUNTY PUBLIC LIBRARY</t>
  </si>
  <si>
    <t>NC0013</t>
  </si>
  <si>
    <t>NORTHWESTERN REGIONAL LIBRARY</t>
  </si>
  <si>
    <t>NC0048</t>
  </si>
  <si>
    <t>ONSLOW COUNTY PUBLIC LIBRARY</t>
  </si>
  <si>
    <t>NC0108</t>
  </si>
  <si>
    <t>ORANGE COUNTY PUBLIC LIBRARY</t>
  </si>
  <si>
    <t>NC0049</t>
  </si>
  <si>
    <t>PENDER COUNTY PUBLIC LIBRARY</t>
  </si>
  <si>
    <t>NC0062</t>
  </si>
  <si>
    <t>H. LESLIE PERRY MEMORIAL LIBRARY</t>
  </si>
  <si>
    <t>NC0109</t>
  </si>
  <si>
    <t>PERSON COUNTY PUBLIC LIBRARY</t>
  </si>
  <si>
    <t>NC0014</t>
  </si>
  <si>
    <t>PETTIGREW REGIONAL LIBRARY</t>
  </si>
  <si>
    <t>NC0051</t>
  </si>
  <si>
    <t>POLK COUNTY PUBLIC LIBRARIES</t>
  </si>
  <si>
    <t>NC0041</t>
  </si>
  <si>
    <t>PUBLIC LIBRARY OF JOHNSTON COUNTY &amp; SMITHFIELD</t>
  </si>
  <si>
    <t>NC0052</t>
  </si>
  <si>
    <t>RANDOLPH PUBLIC LIBRARY</t>
  </si>
  <si>
    <t>NC0088</t>
  </si>
  <si>
    <t>ROANOKE RAPIDS PUBLIC LIBRARY</t>
  </si>
  <si>
    <t>NC0053</t>
  </si>
  <si>
    <t>ROBESON COUNTY PUBLIC LIBRARY</t>
  </si>
  <si>
    <t>NC0054</t>
  </si>
  <si>
    <t>ROCKINGHAM COUNTY PUBLIC LIBRARY</t>
  </si>
  <si>
    <t>NC0055</t>
  </si>
  <si>
    <t>ROWAN PUBLIC LIBRARY</t>
  </si>
  <si>
    <t>NC0056</t>
  </si>
  <si>
    <t>RUTHERFORD COUNTY LIBRARY</t>
  </si>
  <si>
    <t>NC0057</t>
  </si>
  <si>
    <t>SAMPSON-CLINTON PUBLIC LIBRARY</t>
  </si>
  <si>
    <t>NC0015</t>
  </si>
  <si>
    <t>SANDHILL REGIONAL LIBRARY SYSTEM</t>
  </si>
  <si>
    <t>NC0058</t>
  </si>
  <si>
    <t>SCOTLAND COUNTY MEMORIAL LIBRARY</t>
  </si>
  <si>
    <t>NC0050</t>
  </si>
  <si>
    <t>SHEPPARD MEMORIAL LIBRARY</t>
  </si>
  <si>
    <t>NC0093</t>
  </si>
  <si>
    <t>SOUTHERN PINES PUBLIC LIBRARY</t>
  </si>
  <si>
    <t>NC0059</t>
  </si>
  <si>
    <t>STANLY COUNTY PUBLIC LIBRARY</t>
  </si>
  <si>
    <t>NC0060</t>
  </si>
  <si>
    <t>TRANSYLVANIA COUNTY LIBRARY</t>
  </si>
  <si>
    <t>NC0061</t>
  </si>
  <si>
    <t>UNION COUNTY PUBLIC LIBRARY</t>
  </si>
  <si>
    <t>NC0063</t>
  </si>
  <si>
    <t>WAKE COUNTY PUBLIC LIBRARIES</t>
  </si>
  <si>
    <t>NC0101</t>
  </si>
  <si>
    <t>WARREN COUNTY MEMORIAL LIBRARY</t>
  </si>
  <si>
    <t>NC0065</t>
  </si>
  <si>
    <t>WAYNE COUNTY PUBLIC LIBRARY</t>
  </si>
  <si>
    <t>NC0066</t>
  </si>
  <si>
    <t>WILSON COUNTY PUBLIC LIBRARY</t>
  </si>
  <si>
    <t>Average</t>
  </si>
  <si>
    <t>25th Percentile</t>
  </si>
  <si>
    <t>Median</t>
  </si>
  <si>
    <t>75th Percentile</t>
  </si>
  <si>
    <t>Table 2</t>
  </si>
  <si>
    <t>Library Staff</t>
  </si>
  <si>
    <t>FTE</t>
  </si>
  <si>
    <t>FTE Per</t>
  </si>
  <si>
    <t>% of Staff</t>
  </si>
  <si>
    <t>MLS</t>
  </si>
  <si>
    <t>with</t>
  </si>
  <si>
    <t>Volunteer</t>
  </si>
  <si>
    <t>ALA/MLS</t>
  </si>
  <si>
    <t>Not ALA</t>
  </si>
  <si>
    <t>Paid Staff</t>
  </si>
  <si>
    <t>Population</t>
  </si>
  <si>
    <t>Statewide Total</t>
  </si>
  <si>
    <t>Table 3</t>
  </si>
  <si>
    <t>Salaries and Wages</t>
  </si>
  <si>
    <t>Staff</t>
  </si>
  <si>
    <t>Expenditures on</t>
  </si>
  <si>
    <t>Library Director</t>
  </si>
  <si>
    <t>Management</t>
  </si>
  <si>
    <t>Non-Management</t>
  </si>
  <si>
    <t>expenditures</t>
  </si>
  <si>
    <t>salaries &amp; wages</t>
  </si>
  <si>
    <t>Salary</t>
  </si>
  <si>
    <t>Range</t>
  </si>
  <si>
    <t xml:space="preserve">Year of </t>
  </si>
  <si>
    <t>Assistant</t>
  </si>
  <si>
    <t xml:space="preserve">Branch </t>
  </si>
  <si>
    <t xml:space="preserve">Youth </t>
  </si>
  <si>
    <t xml:space="preserve">Adult </t>
  </si>
  <si>
    <t xml:space="preserve">Technical </t>
  </si>
  <si>
    <t>IT</t>
  </si>
  <si>
    <t>per capita</t>
  </si>
  <si>
    <t>per FTE</t>
  </si>
  <si>
    <t>Appointment</t>
  </si>
  <si>
    <t>Director</t>
  </si>
  <si>
    <t>Manager</t>
  </si>
  <si>
    <t>Services</t>
  </si>
  <si>
    <t>Assisstant</t>
  </si>
  <si>
    <t>65954-105525</t>
  </si>
  <si>
    <t>2019</t>
  </si>
  <si>
    <t>60,000-62,250</t>
  </si>
  <si>
    <t>2020</t>
  </si>
  <si>
    <t>50,412-71,834</t>
  </si>
  <si>
    <t>2011</t>
  </si>
  <si>
    <t>$63,984.72-$102,375.55</t>
  </si>
  <si>
    <t>2013</t>
  </si>
  <si>
    <t>50,000-60,000</t>
  </si>
  <si>
    <t>2015</t>
  </si>
  <si>
    <t>-1</t>
  </si>
  <si>
    <t>$58,000-$78,000</t>
  </si>
  <si>
    <t>2021</t>
  </si>
  <si>
    <t>2014</t>
  </si>
  <si>
    <t>74,377 - 119,003</t>
  </si>
  <si>
    <t>1980</t>
  </si>
  <si>
    <t>94,631-156,142</t>
  </si>
  <si>
    <t>2018</t>
  </si>
  <si>
    <t>65715-101871</t>
  </si>
  <si>
    <t>2007</t>
  </si>
  <si>
    <t>81,910 - 127,650</t>
  </si>
  <si>
    <t>59,352-91,996</t>
  </si>
  <si>
    <t>2010</t>
  </si>
  <si>
    <t>$79,633.08-$131,394.58</t>
  </si>
  <si>
    <t>99069-160492</t>
  </si>
  <si>
    <t>$96,800 - $169,400</t>
  </si>
  <si>
    <t>$75,992-$117,789</t>
  </si>
  <si>
    <t>2001</t>
  </si>
  <si>
    <t>59,230 - 83,600</t>
  </si>
  <si>
    <t>$59,065-$88,595</t>
  </si>
  <si>
    <t>2002</t>
  </si>
  <si>
    <t>$65,000-$85,000</t>
  </si>
  <si>
    <t>77,521 - 130,468</t>
  </si>
  <si>
    <t>63,936-95,905</t>
  </si>
  <si>
    <t>$56317 - $87291</t>
  </si>
  <si>
    <t>49,021-87,052</t>
  </si>
  <si>
    <t>$94,004 - $259,808</t>
  </si>
  <si>
    <t>56,531-82,798</t>
  </si>
  <si>
    <t>2008</t>
  </si>
  <si>
    <t>$23,955.20 - $67,433.60</t>
  </si>
  <si>
    <t>2012</t>
  </si>
  <si>
    <t>2006</t>
  </si>
  <si>
    <t>84,407.53 - 143,492.81</t>
  </si>
  <si>
    <t>71988-111580</t>
  </si>
  <si>
    <t>71247 - 113,997</t>
  </si>
  <si>
    <t>54174 - 81261</t>
  </si>
  <si>
    <t>2016</t>
  </si>
  <si>
    <t>52,714 - 80,328</t>
  </si>
  <si>
    <t>2004</t>
  </si>
  <si>
    <t>64,305- 102,888</t>
  </si>
  <si>
    <t>109,624-182,706</t>
  </si>
  <si>
    <t>54,033-87,713</t>
  </si>
  <si>
    <t>$67781-$81337</t>
  </si>
  <si>
    <t>51,967-77,950</t>
  </si>
  <si>
    <t>70,570 - 146,406</t>
  </si>
  <si>
    <t>74,615 - 134,308</t>
  </si>
  <si>
    <t>$88,096-$151,041</t>
  </si>
  <si>
    <t>$64,098 - $100,842</t>
  </si>
  <si>
    <t>2017</t>
  </si>
  <si>
    <t>$67,855.91 - $105,244.91</t>
  </si>
  <si>
    <t>46,465-68,977</t>
  </si>
  <si>
    <t>67,231 - 104,207</t>
  </si>
  <si>
    <t>0</t>
  </si>
  <si>
    <t>53994-79356</t>
  </si>
  <si>
    <t>$76,260-$119,268</t>
  </si>
  <si>
    <t>$39,611-$57,437</t>
  </si>
  <si>
    <t>86,000-110,000</t>
  </si>
  <si>
    <t>92,842 - 157,831</t>
  </si>
  <si>
    <t>$56,432-$86,906</t>
  </si>
  <si>
    <t>$78,382.62 - $101,896.88</t>
  </si>
  <si>
    <t>75,967-129,509</t>
  </si>
  <si>
    <t>2009</t>
  </si>
  <si>
    <t>$70,653%u2013$105,980</t>
  </si>
  <si>
    <t>55860-85116</t>
  </si>
  <si>
    <t>57220-88690</t>
  </si>
  <si>
    <t>56124-78960</t>
  </si>
  <si>
    <t>66,999-94,000</t>
  </si>
  <si>
    <t>75507-110223</t>
  </si>
  <si>
    <t>59500-95200</t>
  </si>
  <si>
    <t>$62,908 - $100,653</t>
  </si>
  <si>
    <t>70,129 - 112,207</t>
  </si>
  <si>
    <t>56,000-78,000</t>
  </si>
  <si>
    <t>$59,196-$96,588</t>
  </si>
  <si>
    <t>49968 - 72408</t>
  </si>
  <si>
    <t>91,852.80 - 137,800.00</t>
  </si>
  <si>
    <t>63332-95002</t>
  </si>
  <si>
    <t>$75,864-$121,382</t>
  </si>
  <si>
    <t>$90,170 - $162,300</t>
  </si>
  <si>
    <t>$51,986-$83,178</t>
  </si>
  <si>
    <t>58,842-91,773</t>
  </si>
  <si>
    <t>63924 - 108072</t>
  </si>
  <si>
    <t>Table 4</t>
  </si>
  <si>
    <t>Library Type</t>
  </si>
  <si>
    <t>Local Funds ($)</t>
  </si>
  <si>
    <t>State Funds ($)</t>
  </si>
  <si>
    <t>Federal Funds ($)</t>
  </si>
  <si>
    <t>Operating</t>
  </si>
  <si>
    <t xml:space="preserve">County </t>
  </si>
  <si>
    <t xml:space="preserve">Other </t>
  </si>
  <si>
    <t>LSTA</t>
  </si>
  <si>
    <t xml:space="preserve">Total  </t>
  </si>
  <si>
    <t xml:space="preserve"> Funds ($)</t>
  </si>
  <si>
    <t>Table 5</t>
  </si>
  <si>
    <t>Operating Income: Per Capita Measures and Percent Totals</t>
  </si>
  <si>
    <t xml:space="preserve">NC Dept. of </t>
  </si>
  <si>
    <t>Commerce</t>
  </si>
  <si>
    <t>Operating Funds as a Percent (%) of Total Income</t>
  </si>
  <si>
    <t>Per Capita($)</t>
  </si>
  <si>
    <t>Table 6</t>
  </si>
  <si>
    <t>DRAFT tistical Report of North Carolina Public Libraries</t>
  </si>
  <si>
    <t xml:space="preserve">FSCS KEY </t>
  </si>
  <si>
    <t>Legal Name</t>
  </si>
  <si>
    <t xml:space="preserve"> Library type</t>
  </si>
  <si>
    <t>Staff Expenditures</t>
  </si>
  <si>
    <t>Staff Expenditures Per Capita</t>
  </si>
  <si>
    <t>% of Operating Expenditures on Salaries and Wages</t>
  </si>
  <si>
    <t>Total Collection Expenditures</t>
  </si>
  <si>
    <t>Total Collection Expenditures per Capita</t>
  </si>
  <si>
    <t>% of Operating Expenditures on Collections</t>
  </si>
  <si>
    <t>Other Operating Expenditures</t>
  </si>
  <si>
    <t>Operating Expenditures on Other Per Capita</t>
  </si>
  <si>
    <t>% of Operating Expenditures on Other</t>
  </si>
  <si>
    <t>Total Operating Expenditures</t>
  </si>
  <si>
    <t>Total Operating Expenditures per Capita</t>
  </si>
  <si>
    <t>Total/State wide</t>
  </si>
  <si>
    <t>Table 7</t>
  </si>
  <si>
    <t>Collections</t>
  </si>
  <si>
    <t>FSCS KEY</t>
  </si>
  <si>
    <t>Library type</t>
  </si>
  <si>
    <t xml:space="preserve"> Cataloged Adult Books</t>
  </si>
  <si>
    <t xml:space="preserve"> Cataloged Young Adult Books</t>
  </si>
  <si>
    <t xml:space="preserve"> Cataloged Juvenile Books</t>
  </si>
  <si>
    <t xml:space="preserve"> Book Volumes</t>
  </si>
  <si>
    <t>Current Print Serial Subscriptions</t>
  </si>
  <si>
    <t xml:space="preserve"> Licensed Databases</t>
  </si>
  <si>
    <t>Audio - Physical Units</t>
  </si>
  <si>
    <t>Total eAudio</t>
  </si>
  <si>
    <t>Video - Physical Units</t>
  </si>
  <si>
    <t>eVideo</t>
  </si>
  <si>
    <t xml:space="preserve"> eBooks</t>
  </si>
  <si>
    <t xml:space="preserve"> ePeriodical subscriptions</t>
  </si>
  <si>
    <t>Total Holdings</t>
  </si>
  <si>
    <t>Table 8</t>
  </si>
  <si>
    <t>Collections: Percent Totals and Per Capita Measures</t>
  </si>
  <si>
    <t>% of Books Adult Volumes</t>
  </si>
  <si>
    <t>% of Books Young Adults Volumes</t>
  </si>
  <si>
    <t>% of Books Juvenile Volumes</t>
  </si>
  <si>
    <t>% of Holdings are Books</t>
  </si>
  <si>
    <t>Total Book Volumes Per Capita</t>
  </si>
  <si>
    <t>Electronic Books Per Capita</t>
  </si>
  <si>
    <t>Serial Subscriptions Per 1,000 Served</t>
  </si>
  <si>
    <t>% of Holdings are Electronic Materials</t>
  </si>
  <si>
    <t>% of Holdings are Physical Items</t>
  </si>
  <si>
    <t>Table 9</t>
  </si>
  <si>
    <t>Circulation: Type of Material</t>
  </si>
  <si>
    <t>Total Adult Book Circulation</t>
  </si>
  <si>
    <t>Total Young Adult Book Circulation</t>
  </si>
  <si>
    <t>Total Juvenile Book Circulation</t>
  </si>
  <si>
    <t>Print periodicals circulation</t>
  </si>
  <si>
    <t>Total Print Circulation</t>
  </si>
  <si>
    <t>Analog audio circulation</t>
  </si>
  <si>
    <t>Analog video circulation</t>
  </si>
  <si>
    <t>Total eBook circulation</t>
  </si>
  <si>
    <t>Total eAudio circulation</t>
  </si>
  <si>
    <t>Total eVideo circulation</t>
  </si>
  <si>
    <t>ePeriodicals circulation</t>
  </si>
  <si>
    <t xml:space="preserve">  Database use</t>
  </si>
  <si>
    <t xml:space="preserve"> Electronic Content Use</t>
  </si>
  <si>
    <t>Total Collection Use</t>
  </si>
  <si>
    <t>Circulation of Children's Materials</t>
  </si>
  <si>
    <t>(Successful Retrieval of Electronic Information)</t>
  </si>
  <si>
    <t>Table 10</t>
  </si>
  <si>
    <t>Circulation: Percent and Per Capita Measures</t>
  </si>
  <si>
    <t>July 1, 2019 - June 30, 2020</t>
  </si>
  <si>
    <t>Print circulation (Books only)</t>
  </si>
  <si>
    <t xml:space="preserve">% of </t>
  </si>
  <si>
    <t xml:space="preserve">Circulation </t>
  </si>
  <si>
    <t xml:space="preserve">Collection </t>
  </si>
  <si>
    <t>Fines</t>
  </si>
  <si>
    <t>% Adult</t>
  </si>
  <si>
    <t>% Young</t>
  </si>
  <si>
    <t xml:space="preserve">% Young Adult </t>
  </si>
  <si>
    <t>% Juvenile</t>
  </si>
  <si>
    <t xml:space="preserve">Per Registered </t>
  </si>
  <si>
    <t>Expenditure</t>
  </si>
  <si>
    <t>Per Collection Use</t>
  </si>
  <si>
    <t>Auto Renewals</t>
  </si>
  <si>
    <t>Adult Materials</t>
  </si>
  <si>
    <t>Young Adult Materials</t>
  </si>
  <si>
    <t>Juvenile Materials</t>
  </si>
  <si>
    <t>A/V Materials</t>
  </si>
  <si>
    <t>Fiction</t>
  </si>
  <si>
    <t>Non-Fiction</t>
  </si>
  <si>
    <t>Adult Fiction</t>
  </si>
  <si>
    <t>is Physical</t>
  </si>
  <si>
    <t>is digital</t>
  </si>
  <si>
    <t>Borrower</t>
  </si>
  <si>
    <t xml:space="preserve">Per Use </t>
  </si>
  <si>
    <t>($)</t>
  </si>
  <si>
    <t>Offered</t>
  </si>
  <si>
    <t>No</t>
  </si>
  <si>
    <t>Yes</t>
  </si>
  <si>
    <t>Table 11</t>
  </si>
  <si>
    <t>Service Measures: Users, Visits, Meeting Room Use, Reference, and Interlibrary Loans</t>
  </si>
  <si>
    <t>Adults</t>
  </si>
  <si>
    <t>Juveniles</t>
  </si>
  <si>
    <t>Total Registered Users</t>
  </si>
  <si>
    <t>% of population that is registered user</t>
  </si>
  <si>
    <t>Library Visits</t>
  </si>
  <si>
    <t>Library Visits per Capita</t>
  </si>
  <si>
    <t>Meeting Room Use by Outside Groups</t>
  </si>
  <si>
    <t>Meeting Room Attendance</t>
  </si>
  <si>
    <t xml:space="preserve">Reference Transactions </t>
  </si>
  <si>
    <t>Reference Transactions Per Capita</t>
  </si>
  <si>
    <t>Reference Transactions Per Staff FTE</t>
  </si>
  <si>
    <t>Interlibrary Loans Provided To</t>
  </si>
  <si>
    <t>Interlibrary Loans Received From</t>
  </si>
  <si>
    <t>Table 12</t>
  </si>
  <si>
    <t>Library Programs and Attendance</t>
  </si>
  <si>
    <t>Adult programs</t>
  </si>
  <si>
    <t>% of Programs are Adult</t>
  </si>
  <si>
    <t>Adult Program Attendance</t>
  </si>
  <si>
    <t>Adult Attendance Per Program</t>
  </si>
  <si>
    <t>Young adult programs</t>
  </si>
  <si>
    <t>% of Programs are Young Adult</t>
  </si>
  <si>
    <t>Young Adult Program Attendance</t>
  </si>
  <si>
    <t>Young Adult Attendance Per Program</t>
  </si>
  <si>
    <t>Children's programs 0-5</t>
  </si>
  <si>
    <t>Children's programs 6-11</t>
  </si>
  <si>
    <t>Total Children's Programs</t>
  </si>
  <si>
    <t>% of Programs are Children's</t>
  </si>
  <si>
    <t>Children's programs Attendance 0-5</t>
  </si>
  <si>
    <t>Children's programs Attendance 6-11</t>
  </si>
  <si>
    <t>Children's Program Attendance</t>
  </si>
  <si>
    <t>Children's Attendance Per Program</t>
  </si>
  <si>
    <t>General Interest Programs</t>
  </si>
  <si>
    <t>General Interest Program Attendance</t>
  </si>
  <si>
    <t>One-on-one Technology Consultantions Offered</t>
  </si>
  <si>
    <t>One-on-one Career Consultantions Offered</t>
  </si>
  <si>
    <t>Total Library Programs in Library</t>
  </si>
  <si>
    <t>% of programs are in the library</t>
  </si>
  <si>
    <t>Total Program Attendance in Library</t>
  </si>
  <si>
    <t>Total Library Programs Outside Library</t>
  </si>
  <si>
    <t>% of programs are outside of the library</t>
  </si>
  <si>
    <t>Total Program Attendance Outside Library</t>
  </si>
  <si>
    <t>Live Streamed Programs</t>
  </si>
  <si>
    <t>Live Stream Views</t>
  </si>
  <si>
    <t>Total Programs*</t>
  </si>
  <si>
    <t>Library Programs per FTE</t>
  </si>
  <si>
    <t>Total Program Attendance</t>
  </si>
  <si>
    <t>Total Attendance Per Program</t>
  </si>
  <si>
    <t>Total Attendance Per 1,000 Capita</t>
  </si>
  <si>
    <t>Recorded Programs*</t>
  </si>
  <si>
    <t>Recorded Program Views</t>
  </si>
  <si>
    <t>Total/Statewide</t>
  </si>
  <si>
    <t>* Recorded programs are not included in total programs.</t>
  </si>
  <si>
    <t>Table 13</t>
  </si>
  <si>
    <t>Technology</t>
  </si>
  <si>
    <t xml:space="preserve"> Economic tier</t>
  </si>
  <si>
    <t xml:space="preserve"> Technology Lending Circulation</t>
  </si>
  <si>
    <t>Internet terminals used by staff only</t>
  </si>
  <si>
    <t>Internet Computers Used by General Public</t>
  </si>
  <si>
    <t>Public Computers per 5,000 population</t>
  </si>
  <si>
    <t>Uses of Public Internet Computers Per Year</t>
  </si>
  <si>
    <t>Public Internet Computer Uses Per 25,000 Population</t>
  </si>
  <si>
    <t>Public Internet Computer Uses Per Hour</t>
  </si>
  <si>
    <t>Wireless Internet Sessions</t>
  </si>
  <si>
    <t>Wireless Uses Per 25,000 Population</t>
  </si>
  <si>
    <t>Wireless Uses Per Hour</t>
  </si>
  <si>
    <t>Website Visits</t>
  </si>
  <si>
    <t>Table 14</t>
  </si>
  <si>
    <t>Summer Reading Program</t>
  </si>
  <si>
    <t>Birth to Grade 5</t>
  </si>
  <si>
    <t>Grade 6 - Grade 12</t>
  </si>
  <si>
    <t>Registrants</t>
  </si>
  <si>
    <t xml:space="preserve">Events/ programs </t>
  </si>
  <si>
    <t>Attendees</t>
  </si>
  <si>
    <t xml:space="preserve">Minutes read </t>
  </si>
  <si>
    <t>Juvenile circulations</t>
  </si>
  <si>
    <t>Events/ programs</t>
  </si>
  <si>
    <t>YA circulations</t>
  </si>
  <si>
    <t>Minutes read</t>
  </si>
  <si>
    <t>What is the primary method used to track summer reading participation?</t>
  </si>
  <si>
    <t>Online tool</t>
  </si>
  <si>
    <t>Manual tracking</t>
  </si>
  <si>
    <t>Other - please add a note with explanation</t>
  </si>
  <si>
    <t>Table 15</t>
  </si>
  <si>
    <t>Partnerships*</t>
  </si>
  <si>
    <t>Economic tier</t>
  </si>
  <si>
    <t>K-12 Schools</t>
  </si>
  <si>
    <t>Higher Education Organization(s)</t>
  </si>
  <si>
    <t>Local Employment Office</t>
  </si>
  <si>
    <t>Local Health &amp; Human Services Department</t>
  </si>
  <si>
    <t>Local Parks &amp; Recreation Department</t>
  </si>
  <si>
    <t>Other Local Government Department(s)</t>
  </si>
  <si>
    <t>Economic Department Organization(s) (i.e. Chamber of Commerce)</t>
  </si>
  <si>
    <t>Local Business(es)</t>
  </si>
  <si>
    <t>Local Health Organization(s)</t>
  </si>
  <si>
    <t>Local Faith Organization(s)</t>
  </si>
  <si>
    <t>Local Agricultural or Environmental Organization(s)</t>
  </si>
  <si>
    <t>Other local organization(s) focused on youth</t>
  </si>
  <si>
    <t>Other local organization(s) focused on adults</t>
  </si>
  <si>
    <t>Cooperative</t>
  </si>
  <si>
    <t>Communicative</t>
  </si>
  <si>
    <t>Collaborative</t>
  </si>
  <si>
    <t>N/A</t>
  </si>
  <si>
    <r>
      <rPr>
        <b/>
        <sz val="12"/>
        <rFont val="Calibri (Body)"/>
      </rPr>
      <t xml:space="preserve">*Partnership Definitions:
</t>
    </r>
    <r>
      <rPr>
        <u/>
        <sz val="12"/>
        <rFont val="Calibri (Body)"/>
      </rPr>
      <t>Communicative:</t>
    </r>
    <r>
      <rPr>
        <sz val="12"/>
        <rFont val="Calibri (Body)"/>
      </rPr>
      <t xml:space="preserve"> Library and partners communicate information about each other's programs, services, and/or resources by distributing promotional materials, giving referrals, setting up displays, making presentations, etc.
</t>
    </r>
    <r>
      <rPr>
        <u/>
        <sz val="12"/>
        <rFont val="Calibri (Body)"/>
      </rPr>
      <t xml:space="preserve">Cooperative: </t>
    </r>
    <r>
      <rPr>
        <sz val="12"/>
        <rFont val="Calibri (Body)"/>
      </rPr>
      <t xml:space="preserve">Library and partners provide mutual assistance in working toward a common goal by sponsoring activities, donating incentives, recruiting volunteers, etc.
</t>
    </r>
    <r>
      <rPr>
        <u/>
        <sz val="12"/>
        <rFont val="Calibri (Body)"/>
      </rPr>
      <t xml:space="preserve">Collaborative: </t>
    </r>
    <r>
      <rPr>
        <sz val="12"/>
        <rFont val="Calibri (Body)"/>
      </rPr>
      <t>Library and partners work together by sharing staff, resources, and/or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</si>
</sst>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&lt;=999999999999999]###\-####;\(###\)\ ###\-####\ \x#####"/>
    <numFmt numFmtId="166" formatCode="[&lt;=99999]00000;[&lt;=999999999]00000\-0000"/>
    <numFmt numFmtId="167" formatCode="#,##0.0000"/>
    <numFmt numFmtId="168" formatCode="&quot;$&quot;#,##0"/>
    <numFmt numFmtId="169" formatCode="&quot;$&quot;#,##0.00"/>
    <numFmt numFmtId="170" formatCode="0.0%"/>
    <numFmt numFmtId="171" formatCode="_(* #,##0_);_(* \(#,##0\);_(* &quot;-&quot;??_);_(@_)"/>
    <numFmt numFmtId="172" formatCode="#,##0.0"/>
    <numFmt numFmtId="173" formatCode="0.0"/>
    <numFmt numFmtId="174" formatCode="_(&quot;$&quot;* #,##0_);_(&quot;$&quot;* \(#,##0\);_(&quot;$&quot;* &quot;-&quot;??_);_(@_)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b/>
      <sz val="22"/>
      <color rgb="FF204E6B"/>
      <name val="Franklin Gothic Heavy"/>
      <family val="2"/>
    </font>
    <font>
      <b/>
      <sz val="14"/>
      <color rgb="FF204E6B"/>
      <name val="Franklin Gothic Demi"/>
      <family val="2"/>
    </font>
    <font>
      <sz val="12"/>
      <name val="Calibri"/>
      <family val="2"/>
    </font>
    <font>
      <sz val="11"/>
      <color rgb="FF204E6B"/>
      <name val="Franklin Gothic Demi"/>
      <family val="2"/>
    </font>
    <font>
      <i/>
      <sz val="11"/>
      <color rgb="FF204E6B"/>
      <name val="Franklin Gothic Book"/>
      <family val="2"/>
    </font>
    <font>
      <b/>
      <sz val="12"/>
      <color rgb="FFFF0000"/>
      <name val="Calibri"/>
      <family val="2"/>
    </font>
    <font>
      <b/>
      <sz val="14"/>
      <color rgb="FFFFFFFF"/>
      <name val="Franklin Gothic Dem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8"/>
      <name val="Calibri"/>
      <family val="2"/>
    </font>
    <font>
      <i/>
      <sz val="12"/>
      <color rgb="FF204E6B"/>
      <name val="Franklin Gothic Demi"/>
      <family val="2"/>
    </font>
    <font>
      <sz val="14"/>
      <color rgb="FF204E6B"/>
      <name val="Franklin Gothic Demi"/>
      <family val="2"/>
    </font>
    <font>
      <b/>
      <sz val="16"/>
      <color rgb="FF204E6B"/>
      <name val="Franklin Gothic Heavy"/>
      <family val="2"/>
    </font>
    <font>
      <sz val="22"/>
      <color rgb="FF204E6B"/>
      <name val="Franklin Gothic Heavy"/>
      <family val="2"/>
    </font>
    <font>
      <sz val="11"/>
      <name val="Arial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0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 tint="0.1499984740745262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rgb="FF204E6B"/>
      <name val="Franklin Gothic Demi"/>
      <family val="2"/>
    </font>
    <font>
      <b/>
      <sz val="12"/>
      <color rgb="FF262626"/>
      <name val="Calibri"/>
      <family val="2"/>
    </font>
    <font>
      <sz val="10"/>
      <color rgb="FF262626"/>
      <name val="Calibri"/>
      <family val="2"/>
    </font>
    <font>
      <b/>
      <sz val="18"/>
      <color rgb="FF204E6B"/>
      <name val="Franklin Gothic Heavy"/>
      <family val="2"/>
    </font>
    <font>
      <b/>
      <sz val="1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2"/>
      <color theme="0" tint="-4.9989318521683403E-2"/>
      <name val="Franklin Gothic Book"/>
      <family val="2"/>
    </font>
    <font>
      <b/>
      <sz val="11"/>
      <color theme="0" tint="-4.9989318521683403E-2"/>
      <name val="Franklin Gothic Book"/>
      <family val="2"/>
    </font>
    <font>
      <sz val="11"/>
      <color theme="0" tint="-4.9989318521683403E-2"/>
      <name val="Franklin Gothic Book"/>
      <family val="2"/>
    </font>
    <font>
      <b/>
      <sz val="10"/>
      <color theme="0" tint="-4.9989318521683403E-2"/>
      <name val="Franklin Gothic Book"/>
      <family val="2"/>
    </font>
    <font>
      <sz val="12"/>
      <color rgb="FF204E6B"/>
      <name val="Franklin Gothic Book"/>
      <family val="2"/>
    </font>
    <font>
      <sz val="10"/>
      <color theme="0" tint="-4.9989318521683403E-2"/>
      <name val="Calibri"/>
      <family val="2"/>
      <scheme val="minor"/>
    </font>
    <font>
      <b/>
      <sz val="14"/>
      <color rgb="FF214F6B"/>
      <name val="Franklin Gothic Heavy"/>
      <family val="2"/>
    </font>
    <font>
      <sz val="10"/>
      <color theme="0" tint="-4.9989318521683403E-2"/>
      <name val="Franklin Gothic Book"/>
      <family val="2"/>
    </font>
    <font>
      <i/>
      <sz val="12"/>
      <color rgb="FF204E6B"/>
      <name val="Franklin Gothic Book"/>
      <family val="2"/>
    </font>
    <font>
      <b/>
      <sz val="14"/>
      <color theme="0" tint="-4.9989318521683403E-2"/>
      <name val="Franklin Gothic Book"/>
      <family val="2"/>
    </font>
    <font>
      <sz val="12"/>
      <color theme="0" tint="-4.9989318521683403E-2"/>
      <name val="Franklin Gothic Book"/>
      <family val="2"/>
    </font>
    <font>
      <sz val="10"/>
      <color theme="0" tint="-4.9989318521683403E-2"/>
      <name val="Arial"/>
    </font>
    <font>
      <sz val="10"/>
      <color theme="0" tint="-4.9989318521683403E-2"/>
      <name val="Calibri"/>
      <family val="2"/>
    </font>
    <font>
      <sz val="10"/>
      <color theme="0" tint="-4.9989318521683403E-2"/>
      <name val="Arial"/>
      <family val="2"/>
    </font>
    <font>
      <sz val="12"/>
      <color theme="0" tint="-4.9989318521683403E-2"/>
      <name val="Calibri"/>
      <family val="2"/>
    </font>
    <font>
      <sz val="12"/>
      <color theme="0" tint="-4.9989318521683403E-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 (Body)"/>
    </font>
    <font>
      <b/>
      <sz val="12"/>
      <name val="Calibri (Body)"/>
    </font>
    <font>
      <u/>
      <sz val="12"/>
      <name val="Calibri (Body)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204E6B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14F6B"/>
        <bgColor indexed="64"/>
      </patternFill>
    </fill>
    <fill>
      <patternFill patternType="solid">
        <fgColor rgb="FF214F6B"/>
        <bgColor rgb="FF000000"/>
      </patternFill>
    </fill>
  </fills>
  <borders count="9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204E6B"/>
      </top>
      <bottom style="medium">
        <color rgb="FF204E6B"/>
      </bottom>
      <diagonal/>
    </border>
    <border>
      <left style="thin">
        <color rgb="FF204E6B"/>
      </left>
      <right style="thin">
        <color rgb="FF204E6B"/>
      </right>
      <top style="medium">
        <color rgb="FF204E6B"/>
      </top>
      <bottom/>
      <diagonal/>
    </border>
    <border>
      <left/>
      <right style="medium">
        <color rgb="FF204E6B"/>
      </right>
      <top style="medium">
        <color rgb="FF204E6B"/>
      </top>
      <bottom/>
      <diagonal/>
    </border>
    <border>
      <left style="thin">
        <color rgb="FF204E6B"/>
      </left>
      <right style="thin">
        <color rgb="FF204E6B"/>
      </right>
      <top/>
      <bottom/>
      <diagonal/>
    </border>
    <border>
      <left/>
      <right style="medium">
        <color rgb="FF204E6B"/>
      </right>
      <top/>
      <bottom/>
      <diagonal/>
    </border>
    <border>
      <left/>
      <right/>
      <top style="medium">
        <color rgb="FF204E6B"/>
      </top>
      <bottom/>
      <diagonal/>
    </border>
    <border>
      <left/>
      <right/>
      <top/>
      <bottom style="thin">
        <color rgb="FF204E6B"/>
      </bottom>
      <diagonal/>
    </border>
    <border>
      <left/>
      <right style="thin">
        <color rgb="FF204E6B"/>
      </right>
      <top/>
      <bottom style="medium">
        <color rgb="FF204E6B"/>
      </bottom>
      <diagonal/>
    </border>
    <border>
      <left style="thin">
        <color rgb="FF204E6B"/>
      </left>
      <right style="thin">
        <color rgb="FF204E6B"/>
      </right>
      <top/>
      <bottom style="medium">
        <color rgb="FF204E6B"/>
      </bottom>
      <diagonal/>
    </border>
    <border>
      <left/>
      <right style="thin">
        <color rgb="FF204E6B"/>
      </right>
      <top style="medium">
        <color rgb="FF204E6B"/>
      </top>
      <bottom/>
      <diagonal/>
    </border>
    <border>
      <left/>
      <right style="thin">
        <color rgb="FF204E6B"/>
      </right>
      <top/>
      <bottom/>
      <diagonal/>
    </border>
    <border>
      <left/>
      <right/>
      <top/>
      <bottom style="medium">
        <color rgb="FF204E6B"/>
      </bottom>
      <diagonal/>
    </border>
    <border>
      <left/>
      <right style="medium">
        <color rgb="FF204E6B"/>
      </right>
      <top/>
      <bottom style="medium">
        <color rgb="FF204E6B"/>
      </bottom>
      <diagonal/>
    </border>
    <border>
      <left style="thin">
        <color rgb="FF204E6B"/>
      </left>
      <right style="thin">
        <color rgb="FF204E6B"/>
      </right>
      <top style="thin">
        <color rgb="FF204E6B"/>
      </top>
      <bottom style="medium">
        <color rgb="FF204E6B"/>
      </bottom>
      <diagonal/>
    </border>
    <border>
      <left style="thin">
        <color rgb="FF204E6B"/>
      </left>
      <right style="thin">
        <color indexed="64"/>
      </right>
      <top style="thin">
        <color rgb="FF204E6B"/>
      </top>
      <bottom style="medium">
        <color rgb="FF204E6B"/>
      </bottom>
      <diagonal/>
    </border>
    <border>
      <left style="medium">
        <color rgb="FF204E6B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204E6B"/>
      </left>
      <right/>
      <top style="medium">
        <color rgb="FF204E6B"/>
      </top>
      <bottom/>
      <diagonal/>
    </border>
    <border>
      <left style="medium">
        <color rgb="FF204E6B"/>
      </left>
      <right/>
      <top/>
      <bottom style="medium">
        <color rgb="FF204E6B"/>
      </bottom>
      <diagonal/>
    </border>
    <border>
      <left style="medium">
        <color rgb="FF44546A"/>
      </left>
      <right/>
      <top style="medium">
        <color rgb="FF44546A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1" tint="0.149998474074526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1" tint="0.14999847407452621"/>
      </bottom>
      <diagonal/>
    </border>
    <border>
      <left style="medium">
        <color rgb="FF214F6B"/>
      </left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/>
      <top style="medium">
        <color rgb="FF214F6B"/>
      </top>
      <bottom/>
      <diagonal/>
    </border>
    <border>
      <left/>
      <right/>
      <top style="medium">
        <color rgb="FF214F6B"/>
      </top>
      <bottom/>
      <diagonal/>
    </border>
    <border>
      <left/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rgb="FF214F6B"/>
      </right>
      <top style="medium">
        <color rgb="FF214F6B"/>
      </top>
      <bottom/>
      <diagonal/>
    </border>
    <border>
      <left style="medium">
        <color rgb="FF214F6B"/>
      </left>
      <right style="medium">
        <color theme="0" tint="-4.9989318521683403E-2"/>
      </right>
      <top/>
      <bottom style="medium">
        <color theme="1" tint="0.14999847407452621"/>
      </bottom>
      <diagonal/>
    </border>
    <border>
      <left style="medium">
        <color theme="0" tint="-4.9989318521683403E-2"/>
      </left>
      <right style="medium">
        <color rgb="FF214F6B"/>
      </right>
      <top/>
      <bottom style="medium">
        <color theme="1" tint="0.14999847407452621"/>
      </bottom>
      <diagonal/>
    </border>
    <border>
      <left style="medium">
        <color rgb="FF214F6B"/>
      </left>
      <right/>
      <top/>
      <bottom/>
      <diagonal/>
    </border>
    <border>
      <left/>
      <right style="medium">
        <color rgb="FF214F6B"/>
      </right>
      <top/>
      <bottom/>
      <diagonal/>
    </border>
    <border>
      <left style="medium">
        <color rgb="FF214F6B"/>
      </left>
      <right/>
      <top/>
      <bottom style="medium">
        <color rgb="FF214F6B"/>
      </bottom>
      <diagonal/>
    </border>
    <border>
      <left/>
      <right/>
      <top/>
      <bottom style="medium">
        <color rgb="FF214F6B"/>
      </bottom>
      <diagonal/>
    </border>
    <border>
      <left/>
      <right style="medium">
        <color rgb="FF214F6B"/>
      </right>
      <top/>
      <bottom style="medium">
        <color rgb="FF214F6B"/>
      </bottom>
      <diagonal/>
    </border>
    <border>
      <left style="medium">
        <color rgb="FF214F6B"/>
      </left>
      <right/>
      <top style="medium">
        <color rgb="FF214F6B"/>
      </top>
      <bottom/>
      <diagonal/>
    </border>
    <border>
      <left/>
      <right style="medium">
        <color rgb="FF214F6B"/>
      </right>
      <top style="medium">
        <color rgb="FF214F6B"/>
      </top>
      <bottom/>
      <diagonal/>
    </border>
    <border>
      <left style="medium">
        <color rgb="FF214F6B"/>
      </left>
      <right style="thin">
        <color rgb="FF204E6B"/>
      </right>
      <top/>
      <bottom/>
      <diagonal/>
    </border>
    <border>
      <left/>
      <right style="medium">
        <color rgb="FF214F6B"/>
      </right>
      <top style="medium">
        <color indexed="64"/>
      </top>
      <bottom/>
      <diagonal/>
    </border>
    <border>
      <left/>
      <right style="thin">
        <color rgb="FF204E6B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rgb="FF214F6B"/>
      </left>
      <right style="medium">
        <color theme="0" tint="-4.9989318521683403E-2"/>
      </right>
      <top/>
      <bottom/>
      <diagonal/>
    </border>
    <border>
      <left style="medium">
        <color rgb="FF214F6B"/>
      </left>
      <right style="medium">
        <color theme="0" tint="-4.9989318521683403E-2"/>
      </right>
      <top/>
      <bottom style="medium">
        <color rgb="FF214F6B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214F6B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thin">
        <color theme="3"/>
      </right>
      <top/>
      <bottom/>
      <diagonal/>
    </border>
    <border>
      <left style="medium">
        <color theme="0" tint="-4.9989318521683403E-2"/>
      </left>
      <right/>
      <top style="medium">
        <color rgb="FF214F6B"/>
      </top>
      <bottom style="medium">
        <color theme="0" tint="-4.9989318521683403E-2"/>
      </bottom>
      <diagonal/>
    </border>
    <border>
      <left/>
      <right/>
      <top style="medium">
        <color rgb="FF214F6B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rgb="FF214F6B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214F6B"/>
      </right>
      <top style="medium">
        <color rgb="FF214F6B"/>
      </top>
      <bottom style="medium">
        <color theme="0" tint="-4.9989318521683403E-2"/>
      </bottom>
      <diagonal/>
    </border>
    <border>
      <left style="medium">
        <color rgb="FF214F6B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214F6B"/>
      </right>
      <top/>
      <bottom/>
      <diagonal/>
    </border>
    <border>
      <left style="medium">
        <color theme="0" tint="-4.9989318521683403E-2"/>
      </left>
      <right style="medium">
        <color rgb="FF214F6B"/>
      </right>
      <top/>
      <bottom style="medium">
        <color theme="0" tint="-4.9989318521683403E-2"/>
      </bottom>
      <diagonal/>
    </border>
    <border>
      <left/>
      <right style="medium">
        <color rgb="FF214F6B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214F6B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rgb="FF214F6B"/>
      </left>
      <right style="medium">
        <color theme="0" tint="-4.9989318521683403E-2"/>
      </right>
      <top style="medium">
        <color rgb="FF214F6B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214F6B"/>
      </top>
      <bottom style="medium">
        <color theme="0" tint="-4.9989318521683403E-2"/>
      </bottom>
      <diagonal/>
    </border>
    <border>
      <left/>
      <right style="thin">
        <color rgb="FF204E6B"/>
      </right>
      <top/>
      <bottom style="medium">
        <color rgb="FF214F6B"/>
      </bottom>
      <diagonal/>
    </border>
    <border>
      <left/>
      <right style="medium">
        <color rgb="FF214F6B"/>
      </right>
      <top style="medium">
        <color rgb="FF214F6B"/>
      </top>
      <bottom style="medium">
        <color theme="0" tint="-4.9989318521683403E-2"/>
      </bottom>
      <diagonal/>
    </border>
    <border>
      <left/>
      <right style="thin">
        <color theme="3"/>
      </right>
      <top style="medium">
        <color rgb="FF214F6B"/>
      </top>
      <bottom/>
      <diagonal/>
    </border>
    <border>
      <left/>
      <right style="thin">
        <color theme="3"/>
      </right>
      <top/>
      <bottom style="medium">
        <color rgb="FF214F6B"/>
      </bottom>
      <diagonal/>
    </border>
    <border>
      <left style="medium">
        <color rgb="FF214F6B"/>
      </left>
      <right/>
      <top style="medium">
        <color rgb="FF214F6B"/>
      </top>
      <bottom style="medium">
        <color rgb="FF204E6B"/>
      </bottom>
      <diagonal/>
    </border>
    <border>
      <left/>
      <right/>
      <top style="medium">
        <color rgb="FF214F6B"/>
      </top>
      <bottom style="medium">
        <color rgb="FF204E6B"/>
      </bottom>
      <diagonal/>
    </border>
    <border>
      <left/>
      <right style="medium">
        <color rgb="FF214F6B"/>
      </right>
      <top style="medium">
        <color rgb="FF214F6B"/>
      </top>
      <bottom style="medium">
        <color rgb="FF204E6B"/>
      </bottom>
      <diagonal/>
    </border>
    <border>
      <left style="medium">
        <color rgb="FF214F6B"/>
      </left>
      <right style="thin">
        <color rgb="FF204E6B"/>
      </right>
      <top style="medium">
        <color rgb="FF204E6B"/>
      </top>
      <bottom/>
      <diagonal/>
    </border>
    <border>
      <left/>
      <right style="medium">
        <color rgb="FF214F6B"/>
      </right>
      <top style="medium">
        <color rgb="FF204E6B"/>
      </top>
      <bottom/>
      <diagonal/>
    </border>
    <border>
      <left style="medium">
        <color rgb="FF214F6B"/>
      </left>
      <right style="thin">
        <color rgb="FF204E6B"/>
      </right>
      <top/>
      <bottom style="medium">
        <color rgb="FF204E6B"/>
      </bottom>
      <diagonal/>
    </border>
    <border>
      <left style="medium">
        <color rgb="FF214F6B"/>
      </left>
      <right style="thin">
        <color rgb="FF204E6B"/>
      </right>
      <top style="medium">
        <color rgb="FF204E6B"/>
      </top>
      <bottom style="thin">
        <color rgb="FF204E6B"/>
      </bottom>
      <diagonal/>
    </border>
    <border>
      <left style="medium">
        <color rgb="FF214F6B"/>
      </left>
      <right style="thin">
        <color rgb="FF204E6B"/>
      </right>
      <top style="thin">
        <color rgb="FF204E6B"/>
      </top>
      <bottom style="thin">
        <color rgb="FF204E6B"/>
      </bottom>
      <diagonal/>
    </border>
    <border>
      <left/>
      <right style="medium">
        <color rgb="FF214F6B"/>
      </right>
      <top/>
      <bottom style="thin">
        <color rgb="FF204E6B"/>
      </bottom>
      <diagonal/>
    </border>
    <border>
      <left style="medium">
        <color rgb="FF214F6B"/>
      </left>
      <right/>
      <top style="medium">
        <color rgb="FF204E6B"/>
      </top>
      <bottom style="medium">
        <color rgb="FF204E6B"/>
      </bottom>
      <diagonal/>
    </border>
    <border>
      <left/>
      <right style="medium">
        <color rgb="FF214F6B"/>
      </right>
      <top style="medium">
        <color rgb="FF204E6B"/>
      </top>
      <bottom style="medium">
        <color rgb="FF204E6B"/>
      </bottom>
      <diagonal/>
    </border>
    <border>
      <left/>
      <right style="medium">
        <color rgb="FF214F6B"/>
      </right>
      <top/>
      <bottom style="medium">
        <color rgb="FF204E6B"/>
      </bottom>
      <diagonal/>
    </border>
    <border>
      <left style="medium">
        <color rgb="FF214F6B"/>
      </left>
      <right style="thin">
        <color rgb="FF204E6B"/>
      </right>
      <top style="thin">
        <color rgb="FF204E6B"/>
      </top>
      <bottom style="medium">
        <color rgb="FF204E6B"/>
      </bottom>
      <diagonal/>
    </border>
    <border>
      <left style="medium">
        <color rgb="FF214F6B"/>
      </left>
      <right style="thin">
        <color indexed="64"/>
      </right>
      <top/>
      <bottom style="medium">
        <color rgb="FF214F6B"/>
      </bottom>
      <diagonal/>
    </border>
    <border>
      <left style="thin">
        <color indexed="64"/>
      </left>
      <right style="thin">
        <color indexed="64"/>
      </right>
      <top style="thin">
        <color rgb="FF204E6B"/>
      </top>
      <bottom style="medium">
        <color rgb="FF214F6B"/>
      </bottom>
      <diagonal/>
    </border>
  </borders>
  <cellStyleXfs count="12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3" fontId="41" fillId="0" borderId="0" applyFont="0" applyFill="0" applyBorder="0" applyAlignment="0" applyProtection="0"/>
    <xf numFmtId="8" fontId="41" fillId="0" borderId="0" applyFont="0" applyFill="0" applyBorder="0" applyAlignment="0" applyProtection="0"/>
    <xf numFmtId="10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14" fontId="41" fillId="0" borderId="0" applyFont="0" applyFill="0" applyBorder="0" applyAlignment="0" applyProtection="0"/>
    <xf numFmtId="20" fontId="41" fillId="0" borderId="0" applyFont="0" applyFill="0" applyBorder="0" applyAlignment="0" applyProtection="0"/>
    <xf numFmtId="22" fontId="41" fillId="0" borderId="0" applyFont="0" applyFill="0" applyBorder="0" applyAlignment="0" applyProtection="0"/>
    <xf numFmtId="15" fontId="41" fillId="0" borderId="0" applyFont="0" applyFill="0" applyBorder="0" applyAlignment="0" applyProtection="0"/>
    <xf numFmtId="15" fontId="41" fillId="0" borderId="0" applyFont="0" applyFill="0" applyBorder="0" applyAlignment="0" applyProtection="0"/>
    <xf numFmtId="19" fontId="41" fillId="0" borderId="0" applyFont="0" applyFill="0" applyBorder="0" applyAlignment="0" applyProtection="0"/>
    <xf numFmtId="18" fontId="41" fillId="0" borderId="0" applyFont="0" applyFill="0" applyBorder="0" applyAlignment="0" applyProtection="0"/>
    <xf numFmtId="0" fontId="41" fillId="0" borderId="0" applyNumberFormat="0" applyFont="0" applyFill="0" applyBorder="0" applyProtection="0">
      <alignment horizontal="left" vertical="center"/>
    </xf>
    <xf numFmtId="0" fontId="41" fillId="0" borderId="0" applyNumberFormat="0" applyFont="0" applyFill="0" applyBorder="0" applyProtection="0">
      <alignment horizontal="left" vertical="center"/>
    </xf>
    <xf numFmtId="164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8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20" fontId="21" fillId="0" borderId="0" applyFont="0" applyFill="0" applyBorder="0" applyAlignment="0" applyProtection="0"/>
    <xf numFmtId="22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9" fontId="21" fillId="0" borderId="0" applyFont="0" applyFill="0" applyBorder="0" applyAlignment="0" applyProtection="0"/>
    <xf numFmtId="18" fontId="21" fillId="0" borderId="0" applyFont="0" applyFill="0" applyBorder="0" applyAlignment="0" applyProtection="0"/>
    <xf numFmtId="0" fontId="21" fillId="0" borderId="0" applyNumberFormat="0" applyFont="0" applyFill="0" applyBorder="0" applyProtection="0">
      <alignment horizontal="left" vertical="center"/>
    </xf>
    <xf numFmtId="0" fontId="21" fillId="0" borderId="0" applyNumberFormat="0" applyFont="0" applyFill="0" applyBorder="0" applyProtection="0">
      <alignment horizontal="left" vertical="center"/>
    </xf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</cellStyleXfs>
  <cellXfs count="623">
    <xf numFmtId="0" fontId="0" fillId="0" borderId="0" xfId="0"/>
    <xf numFmtId="0" fontId="31" fillId="0" borderId="15" xfId="0" applyFont="1" applyBorder="1" applyAlignment="1">
      <alignment horizontal="center"/>
    </xf>
    <xf numFmtId="0" fontId="27" fillId="33" borderId="0" xfId="0" applyFont="1" applyFill="1"/>
    <xf numFmtId="3" fontId="31" fillId="0" borderId="16" xfId="0" applyNumberFormat="1" applyFont="1" applyBorder="1" applyAlignment="1">
      <alignment horizontal="center"/>
    </xf>
    <xf numFmtId="0" fontId="26" fillId="35" borderId="11" xfId="0" applyFont="1" applyFill="1" applyBorder="1" applyAlignment="1">
      <alignment horizontal="center"/>
    </xf>
    <xf numFmtId="0" fontId="22" fillId="33" borderId="0" xfId="0" applyFont="1" applyFill="1"/>
    <xf numFmtId="0" fontId="28" fillId="33" borderId="0" xfId="0" applyFont="1" applyFill="1"/>
    <xf numFmtId="3" fontId="31" fillId="0" borderId="15" xfId="0" applyNumberFormat="1" applyFont="1" applyBorder="1" applyAlignment="1">
      <alignment horizontal="center"/>
    </xf>
    <xf numFmtId="0" fontId="22" fillId="33" borderId="0" xfId="0" applyFont="1" applyFill="1" applyAlignment="1">
      <alignment vertical="center"/>
    </xf>
    <xf numFmtId="0" fontId="26" fillId="35" borderId="13" xfId="0" applyFont="1" applyFill="1" applyBorder="1" applyAlignment="1">
      <alignment horizontal="center"/>
    </xf>
    <xf numFmtId="8" fontId="31" fillId="0" borderId="15" xfId="0" applyNumberFormat="1" applyFont="1" applyBorder="1" applyAlignment="1">
      <alignment horizontal="center"/>
    </xf>
    <xf numFmtId="0" fontId="0" fillId="0" borderId="0" xfId="0"/>
    <xf numFmtId="8" fontId="31" fillId="0" borderId="16" xfId="0" applyNumberFormat="1" applyFont="1" applyBorder="1" applyAlignment="1">
      <alignment horizontal="center"/>
    </xf>
    <xf numFmtId="0" fontId="31" fillId="33" borderId="17" xfId="0" applyFont="1" applyFill="1" applyBorder="1" applyAlignment="1">
      <alignment horizontal="center"/>
    </xf>
    <xf numFmtId="0" fontId="31" fillId="33" borderId="18" xfId="0" applyFont="1" applyFill="1" applyBorder="1" applyAlignment="1">
      <alignment horizontal="center"/>
    </xf>
    <xf numFmtId="0" fontId="26" fillId="35" borderId="19" xfId="0" applyFont="1" applyFill="1" applyBorder="1" applyAlignment="1">
      <alignment horizontal="center"/>
    </xf>
    <xf numFmtId="0" fontId="26" fillId="35" borderId="20" xfId="0" applyFont="1" applyFill="1" applyBorder="1" applyAlignment="1">
      <alignment horizontal="center"/>
    </xf>
    <xf numFmtId="6" fontId="31" fillId="0" borderId="15" xfId="0" applyNumberFormat="1" applyFont="1" applyBorder="1" applyAlignment="1">
      <alignment horizontal="center"/>
    </xf>
    <xf numFmtId="6" fontId="31" fillId="0" borderId="21" xfId="0" applyNumberFormat="1" applyFont="1" applyBorder="1" applyAlignment="1">
      <alignment horizontal="center"/>
    </xf>
    <xf numFmtId="8" fontId="31" fillId="0" borderId="21" xfId="0" applyNumberFormat="1" applyFont="1" applyBorder="1" applyAlignment="1">
      <alignment horizontal="center"/>
    </xf>
    <xf numFmtId="0" fontId="31" fillId="33" borderId="23" xfId="0" applyFont="1" applyFill="1" applyBorder="1" applyAlignment="1">
      <alignment horizontal="center"/>
    </xf>
    <xf numFmtId="0" fontId="31" fillId="33" borderId="24" xfId="0" applyFont="1" applyFill="1" applyBorder="1" applyAlignment="1">
      <alignment horizontal="center"/>
    </xf>
    <xf numFmtId="0" fontId="26" fillId="35" borderId="18" xfId="0" applyFont="1" applyFill="1" applyBorder="1" applyAlignment="1">
      <alignment horizontal="center"/>
    </xf>
    <xf numFmtId="0" fontId="31" fillId="33" borderId="0" xfId="0" applyFont="1" applyFill="1"/>
    <xf numFmtId="0" fontId="32" fillId="33" borderId="0" xfId="0" applyFont="1" applyFill="1"/>
    <xf numFmtId="0" fontId="21" fillId="33" borderId="0" xfId="0" applyFont="1" applyFill="1"/>
    <xf numFmtId="0" fontId="26" fillId="33" borderId="0" xfId="0" applyFont="1" applyFill="1"/>
    <xf numFmtId="0" fontId="31" fillId="36" borderId="0" xfId="0" applyFont="1" applyFill="1"/>
    <xf numFmtId="0" fontId="33" fillId="36" borderId="0" xfId="0" applyFont="1" applyFill="1"/>
    <xf numFmtId="0" fontId="22" fillId="36" borderId="0" xfId="0" applyFont="1" applyFill="1"/>
    <xf numFmtId="0" fontId="42" fillId="36" borderId="0" xfId="0" applyFont="1" applyFill="1"/>
    <xf numFmtId="0" fontId="43" fillId="36" borderId="0" xfId="0" applyFont="1" applyFill="1"/>
    <xf numFmtId="3" fontId="46" fillId="0" borderId="0" xfId="82" applyFont="1" applyFill="1" applyBorder="1"/>
    <xf numFmtId="0" fontId="46" fillId="0" borderId="0" xfId="55" applyFont="1" applyFill="1" applyBorder="1">
      <alignment horizontal="left" vertical="center"/>
    </xf>
    <xf numFmtId="0" fontId="22" fillId="0" borderId="0" xfId="55" applyFont="1" applyFill="1" applyBorder="1" applyAlignment="1">
      <alignment horizontal="left" vertical="center"/>
    </xf>
    <xf numFmtId="3" fontId="22" fillId="0" borderId="0" xfId="44" applyNumberFormat="1" applyFont="1" applyFill="1" applyBorder="1"/>
    <xf numFmtId="3" fontId="22" fillId="0" borderId="0" xfId="44" applyNumberFormat="1" applyFont="1" applyFill="1" applyBorder="1" applyAlignment="1">
      <alignment horizontal="right"/>
    </xf>
    <xf numFmtId="0" fontId="22" fillId="0" borderId="0" xfId="55" applyFont="1" applyFill="1" applyBorder="1" applyAlignment="1">
      <alignment horizontal="right" vertical="center"/>
    </xf>
    <xf numFmtId="0" fontId="0" fillId="36" borderId="0" xfId="0" applyFill="1"/>
    <xf numFmtId="0" fontId="22" fillId="37" borderId="0" xfId="0" applyFont="1" applyFill="1"/>
    <xf numFmtId="0" fontId="34" fillId="37" borderId="0" xfId="0" applyFont="1" applyFill="1" applyAlignment="1">
      <alignment horizontal="right"/>
    </xf>
    <xf numFmtId="0" fontId="43" fillId="0" borderId="27" xfId="55" applyFont="1" applyFill="1" applyBorder="1" applyAlignment="1">
      <alignment horizontal="left" vertical="center"/>
    </xf>
    <xf numFmtId="0" fontId="43" fillId="0" borderId="28" xfId="55" applyFont="1" applyFill="1" applyBorder="1" applyAlignment="1">
      <alignment horizontal="left" vertical="center"/>
    </xf>
    <xf numFmtId="0" fontId="43" fillId="0" borderId="29" xfId="55" applyFont="1" applyFill="1" applyBorder="1" applyAlignment="1">
      <alignment horizontal="left" vertical="center"/>
    </xf>
    <xf numFmtId="0" fontId="43" fillId="0" borderId="0" xfId="55" applyFont="1" applyFill="1" applyBorder="1" applyAlignment="1">
      <alignment horizontal="left" vertical="center"/>
    </xf>
    <xf numFmtId="10" fontId="43" fillId="0" borderId="0" xfId="0" applyNumberFormat="1" applyFont="1" applyFill="1" applyBorder="1"/>
    <xf numFmtId="0" fontId="43" fillId="0" borderId="30" xfId="55" applyFont="1" applyFill="1" applyBorder="1" applyAlignment="1">
      <alignment horizontal="left" vertical="center"/>
    </xf>
    <xf numFmtId="0" fontId="47" fillId="36" borderId="0" xfId="0" applyFont="1" applyFill="1" applyAlignment="1">
      <alignment horizontal="left"/>
    </xf>
    <xf numFmtId="4" fontId="46" fillId="0" borderId="15" xfId="0" applyNumberFormat="1" applyFont="1" applyBorder="1"/>
    <xf numFmtId="9" fontId="46" fillId="0" borderId="15" xfId="81" applyFont="1" applyFill="1" applyBorder="1" applyAlignment="1">
      <alignment horizontal="right" vertical="center"/>
    </xf>
    <xf numFmtId="3" fontId="46" fillId="0" borderId="12" xfId="82" applyFont="1" applyFill="1" applyBorder="1"/>
    <xf numFmtId="4" fontId="46" fillId="0" borderId="0" xfId="0" applyNumberFormat="1" applyFont="1"/>
    <xf numFmtId="2" fontId="46" fillId="0" borderId="0" xfId="0" applyNumberFormat="1" applyFont="1"/>
    <xf numFmtId="9" fontId="46" fillId="0" borderId="0" xfId="0" applyNumberFormat="1" applyFont="1"/>
    <xf numFmtId="3" fontId="46" fillId="0" borderId="14" xfId="82" applyFont="1" applyFill="1" applyBorder="1"/>
    <xf numFmtId="4" fontId="46" fillId="0" borderId="21" xfId="0" applyNumberFormat="1" applyFont="1" applyBorder="1"/>
    <xf numFmtId="2" fontId="46" fillId="0" borderId="21" xfId="0" applyNumberFormat="1" applyFont="1" applyBorder="1"/>
    <xf numFmtId="9" fontId="46" fillId="0" borderId="21" xfId="0" applyNumberFormat="1" applyFont="1" applyBorder="1"/>
    <xf numFmtId="3" fontId="46" fillId="0" borderId="22" xfId="82" applyFont="1" applyFill="1" applyBorder="1"/>
    <xf numFmtId="0" fontId="48" fillId="37" borderId="0" xfId="0" applyFont="1" applyFill="1" applyAlignment="1">
      <alignment wrapText="1"/>
    </xf>
    <xf numFmtId="0" fontId="48" fillId="37" borderId="0" xfId="0" applyFont="1" applyFill="1" applyAlignment="1">
      <alignment horizontal="center" wrapText="1"/>
    </xf>
    <xf numFmtId="172" fontId="43" fillId="0" borderId="0" xfId="0" applyNumberFormat="1" applyFont="1" applyFill="1" applyBorder="1"/>
    <xf numFmtId="173" fontId="43" fillId="0" borderId="0" xfId="0" applyNumberFormat="1" applyFont="1" applyFill="1" applyBorder="1"/>
    <xf numFmtId="0" fontId="34" fillId="37" borderId="0" xfId="0" applyFont="1" applyFill="1" applyAlignment="1">
      <alignment horizontal="right" vertical="top"/>
    </xf>
    <xf numFmtId="0" fontId="43" fillId="36" borderId="0" xfId="0" applyFont="1" applyFill="1" applyAlignment="1">
      <alignment wrapText="1"/>
    </xf>
    <xf numFmtId="0" fontId="31" fillId="37" borderId="0" xfId="0" applyFont="1" applyFill="1"/>
    <xf numFmtId="44" fontId="43" fillId="0" borderId="28" xfId="0" applyNumberFormat="1" applyFont="1" applyFill="1" applyBorder="1"/>
    <xf numFmtId="44" fontId="43" fillId="0" borderId="0" xfId="0" applyNumberFormat="1" applyFont="1" applyFill="1" applyBorder="1"/>
    <xf numFmtId="0" fontId="43" fillId="0" borderId="0" xfId="55" applyFont="1" applyFill="1" applyBorder="1" applyAlignment="1">
      <alignment horizontal="right" vertical="center"/>
    </xf>
    <xf numFmtId="44" fontId="43" fillId="0" borderId="0" xfId="55" applyNumberFormat="1" applyFont="1" applyFill="1" applyBorder="1" applyAlignment="1">
      <alignment horizontal="left" vertical="center"/>
    </xf>
    <xf numFmtId="44" fontId="43" fillId="0" borderId="0" xfId="44" applyNumberFormat="1" applyFont="1" applyFill="1" applyBorder="1"/>
    <xf numFmtId="0" fontId="21" fillId="33" borderId="0" xfId="0" applyFont="1" applyFill="1" applyAlignment="1"/>
    <xf numFmtId="0" fontId="26" fillId="33" borderId="0" xfId="0" applyFont="1" applyFill="1" applyAlignment="1"/>
    <xf numFmtId="0" fontId="37" fillId="37" borderId="0" xfId="0" applyFont="1" applyFill="1" applyAlignment="1">
      <alignment horizontal="center" wrapText="1"/>
    </xf>
    <xf numFmtId="168" fontId="43" fillId="0" borderId="0" xfId="0" applyNumberFormat="1" applyFont="1" applyFill="1" applyBorder="1"/>
    <xf numFmtId="0" fontId="20" fillId="36" borderId="0" xfId="0" applyFont="1" applyFill="1" applyAlignment="1">
      <alignment horizontal="left"/>
    </xf>
    <xf numFmtId="0" fontId="21" fillId="36" borderId="0" xfId="0" applyFont="1" applyFill="1"/>
    <xf numFmtId="0" fontId="41" fillId="36" borderId="0" xfId="55" applyFill="1" applyAlignment="1">
      <alignment horizontal="left" vertical="center"/>
    </xf>
    <xf numFmtId="168" fontId="0" fillId="36" borderId="0" xfId="0" applyNumberFormat="1" applyFill="1"/>
    <xf numFmtId="168" fontId="46" fillId="0" borderId="15" xfId="0" applyNumberFormat="1" applyFont="1" applyFill="1" applyBorder="1"/>
    <xf numFmtId="44" fontId="46" fillId="0" borderId="15" xfId="0" applyNumberFormat="1" applyFont="1" applyFill="1" applyBorder="1"/>
    <xf numFmtId="44" fontId="46" fillId="0" borderId="12" xfId="0" applyNumberFormat="1" applyFont="1" applyFill="1" applyBorder="1"/>
    <xf numFmtId="168" fontId="46" fillId="0" borderId="0" xfId="0" applyNumberFormat="1" applyFont="1" applyFill="1"/>
    <xf numFmtId="44" fontId="46" fillId="0" borderId="0" xfId="0" applyNumberFormat="1" applyFont="1" applyFill="1"/>
    <xf numFmtId="44" fontId="46" fillId="0" borderId="14" xfId="0" applyNumberFormat="1" applyFont="1" applyFill="1" applyBorder="1"/>
    <xf numFmtId="44" fontId="46" fillId="0" borderId="21" xfId="0" applyNumberFormat="1" applyFont="1" applyFill="1" applyBorder="1"/>
    <xf numFmtId="44" fontId="46" fillId="0" borderId="22" xfId="0" applyNumberFormat="1" applyFont="1" applyFill="1" applyBorder="1"/>
    <xf numFmtId="0" fontId="26" fillId="36" borderId="0" xfId="0" applyFont="1" applyFill="1"/>
    <xf numFmtId="0" fontId="20" fillId="36" borderId="0" xfId="0" applyFont="1" applyFill="1"/>
    <xf numFmtId="3" fontId="41" fillId="36" borderId="0" xfId="44" applyNumberFormat="1" applyFill="1"/>
    <xf numFmtId="169" fontId="0" fillId="36" borderId="0" xfId="0" applyNumberFormat="1" applyFill="1"/>
    <xf numFmtId="9" fontId="0" fillId="36" borderId="0" xfId="0" applyNumberFormat="1" applyFill="1"/>
    <xf numFmtId="3" fontId="43" fillId="0" borderId="28" xfId="44" applyNumberFormat="1" applyFont="1" applyFill="1" applyBorder="1"/>
    <xf numFmtId="3" fontId="43" fillId="0" borderId="0" xfId="44" applyNumberFormat="1" applyFont="1" applyFill="1" applyBorder="1"/>
    <xf numFmtId="169" fontId="43" fillId="0" borderId="0" xfId="0" applyNumberFormat="1" applyFont="1" applyFill="1" applyBorder="1"/>
    <xf numFmtId="9" fontId="43" fillId="0" borderId="0" xfId="0" applyNumberFormat="1" applyFont="1" applyFill="1" applyBorder="1"/>
    <xf numFmtId="0" fontId="20" fillId="33" borderId="0" xfId="0" applyFont="1" applyFill="1" applyAlignment="1">
      <alignment horizontal="left"/>
    </xf>
    <xf numFmtId="0" fontId="22" fillId="35" borderId="31" xfId="0" applyFont="1" applyFill="1" applyBorder="1" applyAlignment="1">
      <alignment horizontal="left" vertical="center"/>
    </xf>
    <xf numFmtId="9" fontId="22" fillId="0" borderId="15" xfId="0" applyNumberFormat="1" applyFont="1" applyBorder="1"/>
    <xf numFmtId="9" fontId="22" fillId="0" borderId="12" xfId="0" applyNumberFormat="1" applyFont="1" applyBorder="1"/>
    <xf numFmtId="0" fontId="22" fillId="35" borderId="25" xfId="0" applyFont="1" applyFill="1" applyBorder="1" applyAlignment="1">
      <alignment horizontal="left" vertical="center"/>
    </xf>
    <xf numFmtId="9" fontId="22" fillId="0" borderId="0" xfId="0" applyNumberFormat="1" applyFont="1"/>
    <xf numFmtId="9" fontId="22" fillId="0" borderId="14" xfId="0" applyNumberFormat="1" applyFont="1" applyBorder="1"/>
    <xf numFmtId="0" fontId="22" fillId="35" borderId="32" xfId="0" applyFont="1" applyFill="1" applyBorder="1" applyAlignment="1">
      <alignment horizontal="left" vertical="center"/>
    </xf>
    <xf numFmtId="9" fontId="22" fillId="0" borderId="21" xfId="0" applyNumberFormat="1" applyFont="1" applyBorder="1"/>
    <xf numFmtId="9" fontId="22" fillId="0" borderId="22" xfId="0" applyNumberFormat="1" applyFont="1" applyBorder="1"/>
    <xf numFmtId="8" fontId="22" fillId="0" borderId="0" xfId="0" applyNumberFormat="1" applyFont="1" applyBorder="1"/>
    <xf numFmtId="9" fontId="22" fillId="0" borderId="0" xfId="81" applyFont="1" applyBorder="1"/>
    <xf numFmtId="0" fontId="21" fillId="37" borderId="0" xfId="0" applyFont="1" applyFill="1"/>
    <xf numFmtId="0" fontId="24" fillId="37" borderId="0" xfId="0" applyFont="1" applyFill="1" applyAlignment="1">
      <alignment vertical="top"/>
    </xf>
    <xf numFmtId="0" fontId="21" fillId="33" borderId="0" xfId="0" applyFont="1" applyFill="1" applyAlignment="1">
      <alignment horizontal="left" vertical="center"/>
    </xf>
    <xf numFmtId="1" fontId="22" fillId="0" borderId="0" xfId="55" applyNumberFormat="1" applyFont="1" applyFill="1" applyBorder="1" applyAlignment="1">
      <alignment horizontal="right" vertical="center"/>
    </xf>
    <xf numFmtId="0" fontId="35" fillId="37" borderId="0" xfId="0" applyFont="1" applyFill="1" applyAlignment="1">
      <alignment horizontal="center"/>
    </xf>
    <xf numFmtId="9" fontId="43" fillId="0" borderId="0" xfId="81" applyFont="1" applyFill="1" applyBorder="1"/>
    <xf numFmtId="2" fontId="43" fillId="0" borderId="0" xfId="0" applyNumberFormat="1" applyFont="1" applyFill="1" applyBorder="1"/>
    <xf numFmtId="2" fontId="22" fillId="0" borderId="15" xfId="0" applyNumberFormat="1" applyFont="1" applyBorder="1"/>
    <xf numFmtId="2" fontId="22" fillId="0" borderId="0" xfId="0" applyNumberFormat="1" applyFont="1"/>
    <xf numFmtId="2" fontId="22" fillId="0" borderId="21" xfId="0" applyNumberFormat="1" applyFont="1" applyBorder="1"/>
    <xf numFmtId="4" fontId="43" fillId="0" borderId="0" xfId="0" applyNumberFormat="1" applyFont="1" applyFill="1" applyBorder="1"/>
    <xf numFmtId="170" fontId="43" fillId="0" borderId="0" xfId="0" applyNumberFormat="1" applyFont="1" applyFill="1" applyBorder="1"/>
    <xf numFmtId="0" fontId="38" fillId="37" borderId="0" xfId="0" applyFont="1" applyFill="1"/>
    <xf numFmtId="0" fontId="39" fillId="37" borderId="0" xfId="0" applyFont="1" applyFill="1"/>
    <xf numFmtId="0" fontId="52" fillId="36" borderId="0" xfId="0" applyFont="1" applyFill="1" applyBorder="1" applyAlignment="1">
      <alignment horizontal="center" vertical="center"/>
    </xf>
    <xf numFmtId="0" fontId="52" fillId="36" borderId="0" xfId="0" applyFont="1" applyFill="1" applyBorder="1" applyAlignment="1">
      <alignment horizontal="center" vertical="center" wrapText="1"/>
    </xf>
    <xf numFmtId="0" fontId="43" fillId="0" borderId="28" xfId="0" applyFont="1" applyFill="1" applyBorder="1"/>
    <xf numFmtId="0" fontId="43" fillId="0" borderId="0" xfId="0" applyFont="1" applyFill="1" applyBorder="1"/>
    <xf numFmtId="3" fontId="50" fillId="0" borderId="0" xfId="0" applyNumberFormat="1" applyFont="1" applyBorder="1"/>
    <xf numFmtId="3" fontId="22" fillId="0" borderId="0" xfId="0" applyNumberFormat="1" applyFont="1" applyBorder="1"/>
    <xf numFmtId="0" fontId="22" fillId="0" borderId="0" xfId="0" applyFont="1" applyBorder="1"/>
    <xf numFmtId="0" fontId="40" fillId="37" borderId="0" xfId="0" applyFont="1" applyFill="1" applyAlignment="1">
      <alignment wrapText="1"/>
    </xf>
    <xf numFmtId="0" fontId="25" fillId="37" borderId="0" xfId="0" applyFont="1" applyFill="1" applyAlignment="1">
      <alignment horizontal="center" wrapText="1"/>
    </xf>
    <xf numFmtId="0" fontId="43" fillId="0" borderId="0" xfId="55" applyFont="1" applyFill="1" applyBorder="1">
      <alignment horizontal="left" vertical="center"/>
    </xf>
    <xf numFmtId="3" fontId="43" fillId="0" borderId="0" xfId="44" applyFont="1" applyFill="1" applyBorder="1"/>
    <xf numFmtId="167" fontId="43" fillId="0" borderId="0" xfId="0" applyNumberFormat="1" applyFont="1" applyFill="1" applyBorder="1"/>
    <xf numFmtId="171" fontId="46" fillId="0" borderId="0" xfId="79" applyNumberFormat="1" applyFont="1" applyFill="1" applyBorder="1"/>
    <xf numFmtId="3" fontId="43" fillId="0" borderId="0" xfId="82" applyFont="1" applyFill="1" applyBorder="1"/>
    <xf numFmtId="4" fontId="43" fillId="0" borderId="0" xfId="82" applyNumberFormat="1" applyFont="1" applyFill="1" applyBorder="1"/>
    <xf numFmtId="9" fontId="46" fillId="0" borderId="0" xfId="81" applyFont="1" applyFill="1" applyBorder="1"/>
    <xf numFmtId="43" fontId="46" fillId="0" borderId="0" xfId="79" applyFont="1" applyFill="1" applyBorder="1"/>
    <xf numFmtId="0" fontId="24" fillId="37" borderId="0" xfId="0" applyFont="1" applyFill="1" applyAlignment="1">
      <alignment vertical="center" wrapText="1"/>
    </xf>
    <xf numFmtId="0" fontId="24" fillId="37" borderId="0" xfId="0" applyFont="1" applyFill="1" applyAlignment="1">
      <alignment horizontal="center" wrapText="1"/>
    </xf>
    <xf numFmtId="0" fontId="51" fillId="37" borderId="0" xfId="0" applyFont="1" applyFill="1" applyAlignment="1">
      <alignment wrapText="1"/>
    </xf>
    <xf numFmtId="0" fontId="51" fillId="37" borderId="0" xfId="0" applyFont="1" applyFill="1" applyAlignment="1">
      <alignment vertical="center"/>
    </xf>
    <xf numFmtId="0" fontId="35" fillId="37" borderId="0" xfId="0" applyFont="1" applyFill="1" applyAlignment="1"/>
    <xf numFmtId="3" fontId="43" fillId="0" borderId="0" xfId="0" applyNumberFormat="1" applyFont="1" applyFill="1" applyBorder="1"/>
    <xf numFmtId="1" fontId="46" fillId="0" borderId="0" xfId="81" applyNumberFormat="1" applyFont="1" applyFill="1" applyBorder="1"/>
    <xf numFmtId="3" fontId="43" fillId="0" borderId="0" xfId="44" applyNumberFormat="1" applyFont="1" applyFill="1" applyBorder="1" applyAlignment="1">
      <alignment horizontal="right"/>
    </xf>
    <xf numFmtId="0" fontId="54" fillId="38" borderId="35" xfId="0" applyFont="1" applyFill="1" applyBorder="1" applyAlignment="1">
      <alignment horizontal="center"/>
    </xf>
    <xf numFmtId="0" fontId="54" fillId="38" borderId="35" xfId="0" applyFont="1" applyFill="1" applyBorder="1" applyAlignment="1">
      <alignment horizontal="center" wrapText="1"/>
    </xf>
    <xf numFmtId="0" fontId="56" fillId="38" borderId="36" xfId="0" applyFont="1" applyFill="1" applyBorder="1"/>
    <xf numFmtId="0" fontId="54" fillId="38" borderId="36" xfId="0" applyFont="1" applyFill="1" applyBorder="1" applyAlignment="1">
      <alignment horizontal="center" vertical="top"/>
    </xf>
    <xf numFmtId="0" fontId="54" fillId="38" borderId="36" xfId="0" applyFont="1" applyFill="1" applyBorder="1" applyAlignment="1">
      <alignment horizontal="center" vertical="top" wrapText="1"/>
    </xf>
    <xf numFmtId="0" fontId="55" fillId="38" borderId="38" xfId="80" applyNumberFormat="1" applyFont="1" applyFill="1" applyBorder="1" applyAlignment="1">
      <alignment horizontal="center" vertical="top" wrapText="1"/>
    </xf>
    <xf numFmtId="1" fontId="55" fillId="38" borderId="39" xfId="79" applyNumberFormat="1" applyFont="1" applyFill="1" applyBorder="1" applyAlignment="1">
      <alignment horizontal="center" vertical="top" wrapText="1"/>
    </xf>
    <xf numFmtId="1" fontId="55" fillId="38" borderId="39" xfId="79" applyNumberFormat="1" applyFont="1" applyFill="1" applyBorder="1" applyAlignment="1">
      <alignment horizontal="center" vertical="top"/>
    </xf>
    <xf numFmtId="171" fontId="55" fillId="38" borderId="39" xfId="79" applyNumberFormat="1" applyFont="1" applyFill="1" applyBorder="1" applyAlignment="1">
      <alignment horizontal="center" vertical="top" wrapText="1"/>
    </xf>
    <xf numFmtId="0" fontId="55" fillId="38" borderId="38" xfId="0" applyFont="1" applyFill="1" applyBorder="1" applyAlignment="1">
      <alignment horizontal="center" vertical="center"/>
    </xf>
    <xf numFmtId="0" fontId="55" fillId="38" borderId="38" xfId="0" applyFont="1" applyFill="1" applyBorder="1" applyAlignment="1">
      <alignment horizontal="center" vertical="top"/>
    </xf>
    <xf numFmtId="171" fontId="55" fillId="38" borderId="38" xfId="79" applyNumberFormat="1" applyFont="1" applyFill="1" applyBorder="1" applyAlignment="1">
      <alignment horizontal="center" vertical="top" wrapText="1"/>
    </xf>
    <xf numFmtId="0" fontId="58" fillId="36" borderId="0" xfId="0" applyFont="1" applyFill="1" applyAlignment="1">
      <alignment horizontal="right"/>
    </xf>
    <xf numFmtId="0" fontId="58" fillId="36" borderId="0" xfId="0" applyFont="1" applyFill="1" applyAlignment="1">
      <alignment horizontal="right" vertical="top"/>
    </xf>
    <xf numFmtId="0" fontId="59" fillId="38" borderId="0" xfId="55" applyFont="1" applyFill="1" applyBorder="1">
      <alignment horizontal="left" vertical="center"/>
    </xf>
    <xf numFmtId="0" fontId="55" fillId="38" borderId="40" xfId="0" applyFont="1" applyFill="1" applyBorder="1" applyAlignment="1">
      <alignment horizontal="center"/>
    </xf>
    <xf numFmtId="0" fontId="55" fillId="38" borderId="41" xfId="0" applyFont="1" applyFill="1" applyBorder="1" applyAlignment="1">
      <alignment horizontal="center"/>
    </xf>
    <xf numFmtId="0" fontId="55" fillId="38" borderId="41" xfId="80" applyNumberFormat="1" applyFont="1" applyFill="1" applyBorder="1" applyAlignment="1">
      <alignment horizontal="center" wrapText="1"/>
    </xf>
    <xf numFmtId="171" fontId="55" fillId="38" borderId="41" xfId="79" applyNumberFormat="1" applyFont="1" applyFill="1" applyBorder="1" applyAlignment="1">
      <alignment horizontal="center" wrapText="1"/>
    </xf>
    <xf numFmtId="0" fontId="55" fillId="38" borderId="45" xfId="0" applyFont="1" applyFill="1" applyBorder="1" applyAlignment="1">
      <alignment horizontal="center" wrapText="1"/>
    </xf>
    <xf numFmtId="0" fontId="56" fillId="38" borderId="46" xfId="0" applyFont="1" applyFill="1" applyBorder="1"/>
    <xf numFmtId="0" fontId="55" fillId="38" borderId="47" xfId="0" applyFont="1" applyFill="1" applyBorder="1" applyAlignment="1">
      <alignment horizontal="center" vertical="top" wrapText="1"/>
    </xf>
    <xf numFmtId="0" fontId="22" fillId="0" borderId="48" xfId="55" applyFont="1" applyFill="1" applyBorder="1" applyAlignment="1">
      <alignment horizontal="left" vertical="center"/>
    </xf>
    <xf numFmtId="4" fontId="22" fillId="0" borderId="49" xfId="44" applyNumberFormat="1" applyFont="1" applyFill="1" applyBorder="1"/>
    <xf numFmtId="0" fontId="22" fillId="0" borderId="50" xfId="55" applyFont="1" applyFill="1" applyBorder="1" applyAlignment="1">
      <alignment horizontal="left" vertical="center"/>
    </xf>
    <xf numFmtId="0" fontId="22" fillId="0" borderId="51" xfId="55" applyFont="1" applyFill="1" applyBorder="1" applyAlignment="1">
      <alignment horizontal="left" vertical="center"/>
    </xf>
    <xf numFmtId="3" fontId="22" fillId="0" borderId="51" xfId="44" applyNumberFormat="1" applyFont="1" applyFill="1" applyBorder="1"/>
    <xf numFmtId="3" fontId="22" fillId="0" borderId="51" xfId="44" applyNumberFormat="1" applyFont="1" applyFill="1" applyBorder="1" applyAlignment="1">
      <alignment horizontal="right"/>
    </xf>
    <xf numFmtId="4" fontId="22" fillId="0" borderId="52" xfId="44" applyNumberFormat="1" applyFont="1" applyFill="1" applyBorder="1"/>
    <xf numFmtId="0" fontId="59" fillId="38" borderId="53" xfId="55" applyFont="1" applyFill="1" applyBorder="1">
      <alignment horizontal="left" vertical="center"/>
    </xf>
    <xf numFmtId="0" fontId="59" fillId="38" borderId="43" xfId="55" applyFont="1" applyFill="1" applyBorder="1">
      <alignment horizontal="left" vertical="center"/>
    </xf>
    <xf numFmtId="0" fontId="59" fillId="38" borderId="43" xfId="0" applyFont="1" applyFill="1" applyBorder="1"/>
    <xf numFmtId="0" fontId="57" fillId="38" borderId="43" xfId="0" applyFont="1" applyFill="1" applyBorder="1" applyAlignment="1">
      <alignment horizontal="right"/>
    </xf>
    <xf numFmtId="3" fontId="46" fillId="0" borderId="43" xfId="82" applyFont="1" applyFill="1" applyBorder="1"/>
    <xf numFmtId="4" fontId="46" fillId="0" borderId="54" xfId="82" applyNumberFormat="1" applyFont="1" applyFill="1" applyBorder="1"/>
    <xf numFmtId="0" fontId="59" fillId="38" borderId="48" xfId="55" applyFont="1" applyFill="1" applyBorder="1">
      <alignment horizontal="left" vertical="center"/>
    </xf>
    <xf numFmtId="0" fontId="59" fillId="38" borderId="0" xfId="0" applyFont="1" applyFill="1" applyBorder="1"/>
    <xf numFmtId="0" fontId="57" fillId="38" borderId="0" xfId="0" applyFont="1" applyFill="1" applyBorder="1" applyAlignment="1">
      <alignment horizontal="right"/>
    </xf>
    <xf numFmtId="4" fontId="46" fillId="0" borderId="49" xfId="82" applyNumberFormat="1" applyFont="1" applyFill="1" applyBorder="1"/>
    <xf numFmtId="3" fontId="46" fillId="0" borderId="0" xfId="0" applyNumberFormat="1" applyFont="1" applyBorder="1"/>
    <xf numFmtId="0" fontId="59" fillId="38" borderId="50" xfId="55" applyFont="1" applyFill="1" applyBorder="1">
      <alignment horizontal="left" vertical="center"/>
    </xf>
    <xf numFmtId="0" fontId="59" fillId="38" borderId="51" xfId="55" applyFont="1" applyFill="1" applyBorder="1">
      <alignment horizontal="left" vertical="center"/>
    </xf>
    <xf numFmtId="0" fontId="59" fillId="38" borderId="51" xfId="0" applyFont="1" applyFill="1" applyBorder="1"/>
    <xf numFmtId="0" fontId="57" fillId="38" borderId="51" xfId="0" applyFont="1" applyFill="1" applyBorder="1" applyAlignment="1">
      <alignment horizontal="right"/>
    </xf>
    <xf numFmtId="3" fontId="46" fillId="0" borderId="51" xfId="82" applyFont="1" applyFill="1" applyBorder="1"/>
    <xf numFmtId="4" fontId="46" fillId="0" borderId="52" xfId="82" applyNumberFormat="1" applyFont="1" applyFill="1" applyBorder="1"/>
    <xf numFmtId="0" fontId="48" fillId="37" borderId="0" xfId="0" applyFont="1" applyFill="1" applyBorder="1" applyAlignment="1">
      <alignment wrapText="1"/>
    </xf>
    <xf numFmtId="0" fontId="54" fillId="38" borderId="54" xfId="0" applyFont="1" applyFill="1" applyBorder="1" applyAlignment="1">
      <alignment wrapText="1"/>
    </xf>
    <xf numFmtId="0" fontId="54" fillId="38" borderId="49" xfId="0" applyFont="1" applyFill="1" applyBorder="1" applyAlignment="1">
      <alignment horizontal="center" wrapText="1"/>
    </xf>
    <xf numFmtId="0" fontId="43" fillId="0" borderId="48" xfId="55" applyFont="1" applyFill="1" applyBorder="1" applyAlignment="1">
      <alignment horizontal="left" vertical="center"/>
    </xf>
    <xf numFmtId="3" fontId="43" fillId="0" borderId="49" xfId="44" applyNumberFormat="1" applyFont="1" applyFill="1" applyBorder="1" applyAlignment="1">
      <alignment horizontal="right"/>
    </xf>
    <xf numFmtId="0" fontId="43" fillId="0" borderId="49" xfId="55" applyFont="1" applyFill="1" applyBorder="1" applyAlignment="1">
      <alignment horizontal="right" vertical="center"/>
    </xf>
    <xf numFmtId="0" fontId="43" fillId="0" borderId="50" xfId="55" applyFont="1" applyFill="1" applyBorder="1" applyAlignment="1">
      <alignment horizontal="left" vertical="center"/>
    </xf>
    <xf numFmtId="0" fontId="43" fillId="0" borderId="51" xfId="55" applyFont="1" applyFill="1" applyBorder="1" applyAlignment="1">
      <alignment horizontal="left" vertical="center"/>
    </xf>
    <xf numFmtId="172" fontId="43" fillId="0" borderId="51" xfId="0" applyNumberFormat="1" applyFont="1" applyFill="1" applyBorder="1"/>
    <xf numFmtId="173" fontId="43" fillId="0" borderId="51" xfId="0" applyNumberFormat="1" applyFont="1" applyFill="1" applyBorder="1"/>
    <xf numFmtId="10" fontId="43" fillId="0" borderId="51" xfId="0" applyNumberFormat="1" applyFont="1" applyFill="1" applyBorder="1"/>
    <xf numFmtId="3" fontId="43" fillId="0" borderId="52" xfId="44" applyNumberFormat="1" applyFont="1" applyFill="1" applyBorder="1" applyAlignment="1">
      <alignment horizontal="right"/>
    </xf>
    <xf numFmtId="0" fontId="59" fillId="38" borderId="31" xfId="55" applyFont="1" applyFill="1" applyBorder="1">
      <alignment horizontal="left" vertical="center"/>
    </xf>
    <xf numFmtId="0" fontId="59" fillId="38" borderId="25" xfId="55" applyFont="1" applyFill="1" applyBorder="1">
      <alignment horizontal="left" vertical="center"/>
    </xf>
    <xf numFmtId="0" fontId="61" fillId="38" borderId="31" xfId="55" applyFont="1" applyFill="1" applyBorder="1">
      <alignment horizontal="left" vertical="center"/>
    </xf>
    <xf numFmtId="0" fontId="61" fillId="38" borderId="25" xfId="55" applyFont="1" applyFill="1" applyBorder="1">
      <alignment horizontal="left" vertical="center"/>
    </xf>
    <xf numFmtId="0" fontId="61" fillId="38" borderId="0" xfId="55" applyFont="1" applyFill="1" applyBorder="1">
      <alignment horizontal="left" vertical="center"/>
    </xf>
    <xf numFmtId="0" fontId="55" fillId="38" borderId="20" xfId="0" applyFont="1" applyFill="1" applyBorder="1" applyAlignment="1">
      <alignment horizontal="right"/>
    </xf>
    <xf numFmtId="0" fontId="61" fillId="38" borderId="32" xfId="55" applyFont="1" applyFill="1" applyBorder="1">
      <alignment horizontal="left" vertical="center"/>
    </xf>
    <xf numFmtId="0" fontId="61" fillId="38" borderId="21" xfId="55" applyFont="1" applyFill="1" applyBorder="1">
      <alignment horizontal="left" vertical="center"/>
    </xf>
    <xf numFmtId="0" fontId="55" fillId="38" borderId="17" xfId="0" applyFont="1" applyFill="1" applyBorder="1" applyAlignment="1">
      <alignment horizontal="right"/>
    </xf>
    <xf numFmtId="0" fontId="62" fillId="37" borderId="0" xfId="0" applyFont="1" applyFill="1" applyAlignment="1">
      <alignment horizontal="right"/>
    </xf>
    <xf numFmtId="0" fontId="62" fillId="37" borderId="0" xfId="0" applyFont="1" applyFill="1" applyAlignment="1">
      <alignment horizontal="right" vertical="top"/>
    </xf>
    <xf numFmtId="0" fontId="54" fillId="38" borderId="58" xfId="0" applyFont="1" applyFill="1" applyBorder="1" applyAlignment="1">
      <alignment horizontal="center" vertical="center"/>
    </xf>
    <xf numFmtId="0" fontId="54" fillId="38" borderId="36" xfId="0" applyFont="1" applyFill="1" applyBorder="1" applyAlignment="1">
      <alignment vertical="center"/>
    </xf>
    <xf numFmtId="0" fontId="54" fillId="38" borderId="58" xfId="0" applyFont="1" applyFill="1" applyBorder="1" applyAlignment="1">
      <alignment horizontal="center"/>
    </xf>
    <xf numFmtId="0" fontId="54" fillId="38" borderId="36" xfId="0" applyFont="1" applyFill="1" applyBorder="1" applyAlignment="1">
      <alignment horizontal="center" vertical="center"/>
    </xf>
    <xf numFmtId="2" fontId="54" fillId="38" borderId="58" xfId="0" applyNumberFormat="1" applyFont="1" applyFill="1" applyBorder="1" applyAlignment="1">
      <alignment horizontal="center"/>
    </xf>
    <xf numFmtId="1" fontId="54" fillId="38" borderId="58" xfId="0" applyNumberFormat="1" applyFont="1" applyFill="1" applyBorder="1" applyAlignment="1">
      <alignment horizontal="center"/>
    </xf>
    <xf numFmtId="170" fontId="54" fillId="38" borderId="35" xfId="81" applyNumberFormat="1" applyFont="1" applyFill="1" applyBorder="1" applyAlignment="1">
      <alignment horizontal="center"/>
    </xf>
    <xf numFmtId="170" fontId="54" fillId="38" borderId="58" xfId="81" applyNumberFormat="1" applyFont="1" applyFill="1" applyBorder="1" applyAlignment="1">
      <alignment horizontal="center"/>
    </xf>
    <xf numFmtId="0" fontId="54" fillId="38" borderId="40" xfId="0" applyFont="1" applyFill="1" applyBorder="1" applyAlignment="1">
      <alignment vertical="center"/>
    </xf>
    <xf numFmtId="0" fontId="54" fillId="38" borderId="41" xfId="0" applyFont="1" applyFill="1" applyBorder="1" applyAlignment="1">
      <alignment vertical="center"/>
    </xf>
    <xf numFmtId="2" fontId="54" fillId="38" borderId="41" xfId="0" applyNumberFormat="1" applyFont="1" applyFill="1" applyBorder="1" applyAlignment="1">
      <alignment horizontal="center"/>
    </xf>
    <xf numFmtId="170" fontId="54" fillId="38" borderId="41" xfId="81" applyNumberFormat="1" applyFont="1" applyFill="1" applyBorder="1" applyAlignment="1">
      <alignment horizontal="center"/>
    </xf>
    <xf numFmtId="0" fontId="54" fillId="38" borderId="59" xfId="0" applyFont="1" applyFill="1" applyBorder="1" applyAlignment="1">
      <alignment horizontal="center" vertical="center"/>
    </xf>
    <xf numFmtId="0" fontId="54" fillId="38" borderId="60" xfId="0" applyFont="1" applyFill="1" applyBorder="1" applyAlignment="1">
      <alignment vertical="center"/>
    </xf>
    <xf numFmtId="0" fontId="54" fillId="38" borderId="61" xfId="0" applyFont="1" applyFill="1" applyBorder="1" applyAlignment="1">
      <alignment vertical="center"/>
    </xf>
    <xf numFmtId="0" fontId="54" fillId="38" borderId="61" xfId="0" applyFont="1" applyFill="1" applyBorder="1" applyAlignment="1">
      <alignment horizontal="center" vertical="center"/>
    </xf>
    <xf numFmtId="2" fontId="54" fillId="38" borderId="61" xfId="0" applyNumberFormat="1" applyFont="1" applyFill="1" applyBorder="1" applyAlignment="1">
      <alignment horizontal="center"/>
    </xf>
    <xf numFmtId="170" fontId="54" fillId="38" borderId="61" xfId="81" applyNumberFormat="1" applyFont="1" applyFill="1" applyBorder="1" applyAlignment="1">
      <alignment horizontal="center"/>
    </xf>
    <xf numFmtId="0" fontId="54" fillId="38" borderId="52" xfId="0" applyFont="1" applyFill="1" applyBorder="1" applyAlignment="1">
      <alignment horizontal="center" wrapText="1"/>
    </xf>
    <xf numFmtId="0" fontId="55" fillId="38" borderId="58" xfId="0" applyFont="1" applyFill="1" applyBorder="1" applyAlignment="1">
      <alignment vertical="center"/>
    </xf>
    <xf numFmtId="0" fontId="63" fillId="38" borderId="36" xfId="0" applyFont="1" applyFill="1" applyBorder="1" applyAlignment="1">
      <alignment horizontal="center" wrapText="1"/>
    </xf>
    <xf numFmtId="174" fontId="54" fillId="38" borderId="35" xfId="80" applyNumberFormat="1" applyFont="1" applyFill="1" applyBorder="1" applyAlignment="1">
      <alignment horizontal="center" vertical="center" wrapText="1"/>
    </xf>
    <xf numFmtId="1" fontId="54" fillId="38" borderId="35" xfId="79" applyNumberFormat="1" applyFont="1" applyFill="1" applyBorder="1" applyAlignment="1">
      <alignment horizontal="center"/>
    </xf>
    <xf numFmtId="174" fontId="54" fillId="38" borderId="35" xfId="80" applyNumberFormat="1" applyFont="1" applyFill="1" applyBorder="1" applyAlignment="1">
      <alignment horizontal="center"/>
    </xf>
    <xf numFmtId="174" fontId="54" fillId="38" borderId="36" xfId="80" applyNumberFormat="1" applyFont="1" applyFill="1" applyBorder="1" applyAlignment="1">
      <alignment horizontal="center" vertical="top"/>
    </xf>
    <xf numFmtId="0" fontId="64" fillId="38" borderId="36" xfId="0" applyFont="1" applyFill="1" applyBorder="1"/>
    <xf numFmtId="174" fontId="54" fillId="38" borderId="36" xfId="80" applyNumberFormat="1" applyFont="1" applyFill="1" applyBorder="1" applyAlignment="1">
      <alignment horizontal="right" wrapText="1"/>
    </xf>
    <xf numFmtId="0" fontId="65" fillId="38" borderId="31" xfId="55" applyFont="1" applyFill="1" applyBorder="1">
      <alignment horizontal="left" vertical="center"/>
    </xf>
    <xf numFmtId="0" fontId="65" fillId="38" borderId="15" xfId="55" applyFont="1" applyFill="1" applyBorder="1">
      <alignment horizontal="left" vertical="center"/>
    </xf>
    <xf numFmtId="0" fontId="53" fillId="38" borderId="19" xfId="0" applyFont="1" applyFill="1" applyBorder="1" applyAlignment="1">
      <alignment horizontal="right"/>
    </xf>
    <xf numFmtId="0" fontId="65" fillId="38" borderId="25" xfId="55" applyFont="1" applyFill="1" applyBorder="1">
      <alignment horizontal="left" vertical="center"/>
    </xf>
    <xf numFmtId="0" fontId="65" fillId="38" borderId="0" xfId="55" applyFont="1" applyFill="1" applyBorder="1">
      <alignment horizontal="left" vertical="center"/>
    </xf>
    <xf numFmtId="0" fontId="53" fillId="38" borderId="20" xfId="0" applyFont="1" applyFill="1" applyBorder="1" applyAlignment="1">
      <alignment horizontal="right"/>
    </xf>
    <xf numFmtId="0" fontId="65" fillId="38" borderId="32" xfId="55" applyFont="1" applyFill="1" applyBorder="1">
      <alignment horizontal="left" vertical="center"/>
    </xf>
    <xf numFmtId="0" fontId="65" fillId="38" borderId="21" xfId="55" applyFont="1" applyFill="1" applyBorder="1">
      <alignment horizontal="left" vertical="center"/>
    </xf>
    <xf numFmtId="0" fontId="53" fillId="38" borderId="17" xfId="0" applyFont="1" applyFill="1" applyBorder="1" applyAlignment="1">
      <alignment horizontal="right"/>
    </xf>
    <xf numFmtId="0" fontId="66" fillId="39" borderId="0" xfId="0" applyFont="1" applyFill="1" applyBorder="1" applyAlignment="1">
      <alignment horizontal="left" vertical="center"/>
    </xf>
    <xf numFmtId="0" fontId="36" fillId="36" borderId="0" xfId="0" applyFont="1" applyFill="1" applyAlignment="1">
      <alignment vertical="top" wrapText="1"/>
    </xf>
    <xf numFmtId="0" fontId="25" fillId="36" borderId="0" xfId="0" applyFont="1" applyFill="1" applyAlignment="1">
      <alignment wrapText="1"/>
    </xf>
    <xf numFmtId="0" fontId="49" fillId="37" borderId="33" xfId="0" applyFont="1" applyFill="1" applyBorder="1" applyAlignment="1">
      <alignment horizontal="center" vertical="center" wrapText="1"/>
    </xf>
    <xf numFmtId="0" fontId="54" fillId="39" borderId="20" xfId="0" applyFont="1" applyFill="1" applyBorder="1" applyAlignment="1">
      <alignment horizontal="right"/>
    </xf>
    <xf numFmtId="0" fontId="68" fillId="39" borderId="31" xfId="0" applyFont="1" applyFill="1" applyBorder="1"/>
    <xf numFmtId="0" fontId="68" fillId="39" borderId="25" xfId="0" applyFont="1" applyFill="1" applyBorder="1"/>
    <xf numFmtId="0" fontId="68" fillId="39" borderId="32" xfId="0" applyFont="1" applyFill="1" applyBorder="1"/>
    <xf numFmtId="0" fontId="66" fillId="39" borderId="0" xfId="0" applyFont="1" applyFill="1" applyBorder="1" applyAlignment="1">
      <alignment horizontal="right" vertical="center"/>
    </xf>
    <xf numFmtId="2" fontId="43" fillId="0" borderId="0" xfId="81" applyNumberFormat="1" applyFont="1" applyFill="1" applyBorder="1"/>
    <xf numFmtId="44" fontId="43" fillId="0" borderId="15" xfId="0" applyNumberFormat="1" applyFont="1" applyBorder="1"/>
    <xf numFmtId="0" fontId="43" fillId="0" borderId="15" xfId="55" applyFont="1" applyFill="1" applyBorder="1">
      <alignment horizontal="left" vertical="center"/>
    </xf>
    <xf numFmtId="44" fontId="43" fillId="0" borderId="15" xfId="82" applyNumberFormat="1" applyFont="1" applyFill="1" applyBorder="1"/>
    <xf numFmtId="44" fontId="43" fillId="0" borderId="12" xfId="0" applyNumberFormat="1" applyFont="1" applyBorder="1"/>
    <xf numFmtId="44" fontId="43" fillId="0" borderId="0" xfId="0" applyNumberFormat="1" applyFont="1"/>
    <xf numFmtId="44" fontId="43" fillId="0" borderId="0" xfId="82" applyNumberFormat="1" applyFont="1" applyFill="1" applyBorder="1"/>
    <xf numFmtId="44" fontId="43" fillId="0" borderId="14" xfId="0" applyNumberFormat="1" applyFont="1" applyBorder="1"/>
    <xf numFmtId="44" fontId="43" fillId="0" borderId="21" xfId="0" applyNumberFormat="1" applyFont="1" applyBorder="1"/>
    <xf numFmtId="0" fontId="43" fillId="0" borderId="21" xfId="55" applyFont="1" applyFill="1" applyBorder="1">
      <alignment horizontal="left" vertical="center"/>
    </xf>
    <xf numFmtId="44" fontId="43" fillId="0" borderId="21" xfId="82" applyNumberFormat="1" applyFont="1" applyFill="1" applyBorder="1"/>
    <xf numFmtId="44" fontId="43" fillId="0" borderId="22" xfId="0" applyNumberFormat="1" applyFont="1" applyBorder="1"/>
    <xf numFmtId="0" fontId="67" fillId="38" borderId="32" xfId="55" applyFont="1" applyFill="1" applyBorder="1">
      <alignment horizontal="left" vertical="center"/>
    </xf>
    <xf numFmtId="0" fontId="57" fillId="38" borderId="40" xfId="0" applyFont="1" applyFill="1" applyBorder="1"/>
    <xf numFmtId="0" fontId="57" fillId="38" borderId="41" xfId="0" applyFont="1" applyFill="1" applyBorder="1" applyAlignment="1">
      <alignment horizontal="center"/>
    </xf>
    <xf numFmtId="4" fontId="55" fillId="38" borderId="65" xfId="0" applyNumberFormat="1" applyFont="1" applyFill="1" applyBorder="1" applyAlignment="1">
      <alignment horizontal="center"/>
    </xf>
    <xf numFmtId="0" fontId="54" fillId="38" borderId="68" xfId="0" applyFont="1" applyFill="1" applyBorder="1"/>
    <xf numFmtId="0" fontId="55" fillId="38" borderId="59" xfId="0" applyFont="1" applyFill="1" applyBorder="1" applyAlignment="1">
      <alignment vertical="center"/>
    </xf>
    <xf numFmtId="0" fontId="54" fillId="38" borderId="49" xfId="0" applyFont="1" applyFill="1" applyBorder="1" applyAlignment="1">
      <alignment horizontal="center"/>
    </xf>
    <xf numFmtId="0" fontId="54" fillId="38" borderId="69" xfId="0" applyFont="1" applyFill="1" applyBorder="1" applyAlignment="1">
      <alignment horizontal="center" vertical="center"/>
    </xf>
    <xf numFmtId="0" fontId="54" fillId="38" borderId="49" xfId="0" applyFont="1" applyFill="1" applyBorder="1" applyAlignment="1">
      <alignment horizontal="center" vertical="top"/>
    </xf>
    <xf numFmtId="44" fontId="43" fillId="0" borderId="56" xfId="55" applyNumberFormat="1" applyFont="1" applyFill="1" applyBorder="1" applyAlignment="1">
      <alignment horizontal="left" vertical="center"/>
    </xf>
    <xf numFmtId="44" fontId="43" fillId="0" borderId="49" xfId="0" applyNumberFormat="1" applyFont="1" applyFill="1" applyBorder="1"/>
    <xf numFmtId="44" fontId="43" fillId="0" borderId="49" xfId="55" applyNumberFormat="1" applyFont="1" applyFill="1" applyBorder="1" applyAlignment="1">
      <alignment horizontal="left" vertical="center"/>
    </xf>
    <xf numFmtId="44" fontId="43" fillId="0" borderId="51" xfId="0" applyNumberFormat="1" applyFont="1" applyFill="1" applyBorder="1"/>
    <xf numFmtId="0" fontId="43" fillId="0" borderId="51" xfId="55" applyFont="1" applyFill="1" applyBorder="1" applyAlignment="1">
      <alignment horizontal="right" vertical="center"/>
    </xf>
    <xf numFmtId="44" fontId="43" fillId="0" borderId="51" xfId="44" applyNumberFormat="1" applyFont="1" applyFill="1" applyBorder="1"/>
    <xf numFmtId="44" fontId="43" fillId="0" borderId="51" xfId="55" applyNumberFormat="1" applyFont="1" applyFill="1" applyBorder="1" applyAlignment="1">
      <alignment horizontal="left" vertical="center"/>
    </xf>
    <xf numFmtId="44" fontId="43" fillId="0" borderId="52" xfId="55" applyNumberFormat="1" applyFont="1" applyFill="1" applyBorder="1" applyAlignment="1">
      <alignment horizontal="left" vertical="center"/>
    </xf>
    <xf numFmtId="0" fontId="54" fillId="38" borderId="58" xfId="0" applyFont="1" applyFill="1" applyBorder="1" applyAlignment="1">
      <alignment horizontal="center" vertical="center" wrapText="1"/>
    </xf>
    <xf numFmtId="174" fontId="55" fillId="38" borderId="43" xfId="80" applyNumberFormat="1" applyFont="1" applyFill="1" applyBorder="1" applyAlignment="1">
      <alignment horizontal="center"/>
    </xf>
    <xf numFmtId="174" fontId="55" fillId="38" borderId="0" xfId="80" applyNumberFormat="1" applyFont="1" applyFill="1" applyBorder="1" applyAlignment="1">
      <alignment horizontal="center"/>
    </xf>
    <xf numFmtId="174" fontId="55" fillId="38" borderId="0" xfId="80" applyNumberFormat="1" applyFont="1" applyFill="1" applyBorder="1" applyAlignment="1">
      <alignment horizontal="center" vertical="top"/>
    </xf>
    <xf numFmtId="174" fontId="54" fillId="38" borderId="58" xfId="80" applyNumberFormat="1" applyFont="1" applyFill="1" applyBorder="1" applyAlignment="1">
      <alignment horizontal="center"/>
    </xf>
    <xf numFmtId="0" fontId="57" fillId="38" borderId="41" xfId="0" applyFont="1" applyFill="1" applyBorder="1" applyAlignment="1">
      <alignment vertical="center" wrapText="1"/>
    </xf>
    <xf numFmtId="174" fontId="54" fillId="38" borderId="41" xfId="80" applyNumberFormat="1" applyFont="1" applyFill="1" applyBorder="1" applyAlignment="1">
      <alignment horizontal="center"/>
    </xf>
    <xf numFmtId="0" fontId="54" fillId="38" borderId="0" xfId="0" applyFont="1" applyFill="1" applyBorder="1" applyAlignment="1">
      <alignment horizontal="center" vertical="center" wrapText="1"/>
    </xf>
    <xf numFmtId="3" fontId="54" fillId="38" borderId="62" xfId="0" applyNumberFormat="1" applyFont="1" applyFill="1" applyBorder="1" applyAlignment="1">
      <alignment horizontal="centerContinuous"/>
    </xf>
    <xf numFmtId="3" fontId="54" fillId="38" borderId="63" xfId="0" applyNumberFormat="1" applyFont="1" applyFill="1" applyBorder="1" applyAlignment="1">
      <alignment horizontal="centerContinuous"/>
    </xf>
    <xf numFmtId="3" fontId="54" fillId="38" borderId="37" xfId="0" applyNumberFormat="1" applyFont="1" applyFill="1" applyBorder="1" applyAlignment="1">
      <alignment horizontal="centerContinuous"/>
    </xf>
    <xf numFmtId="3" fontId="54" fillId="38" borderId="58" xfId="0" applyNumberFormat="1" applyFont="1" applyFill="1" applyBorder="1" applyAlignment="1">
      <alignment horizontal="center"/>
    </xf>
    <xf numFmtId="0" fontId="54" fillId="38" borderId="0" xfId="0" applyFont="1" applyFill="1" applyBorder="1" applyAlignment="1">
      <alignment vertical="center" wrapText="1"/>
    </xf>
    <xf numFmtId="3" fontId="54" fillId="38" borderId="34" xfId="0" applyNumberFormat="1" applyFont="1" applyFill="1" applyBorder="1" applyAlignment="1">
      <alignment horizontal="center"/>
    </xf>
    <xf numFmtId="3" fontId="54" fillId="38" borderId="36" xfId="0" applyNumberFormat="1" applyFont="1" applyFill="1" applyBorder="1" applyAlignment="1">
      <alignment horizontal="center" wrapText="1"/>
    </xf>
    <xf numFmtId="0" fontId="62" fillId="36" borderId="0" xfId="0" applyFont="1" applyFill="1" applyAlignment="1">
      <alignment horizontal="right"/>
    </xf>
    <xf numFmtId="0" fontId="54" fillId="38" borderId="43" xfId="0" applyFont="1" applyFill="1" applyBorder="1" applyAlignment="1">
      <alignment vertical="center" wrapText="1"/>
    </xf>
    <xf numFmtId="3" fontId="54" fillId="38" borderId="42" xfId="0" applyNumberFormat="1" applyFont="1" applyFill="1" applyBorder="1"/>
    <xf numFmtId="3" fontId="54" fillId="38" borderId="43" xfId="0" applyNumberFormat="1" applyFont="1" applyFill="1" applyBorder="1"/>
    <xf numFmtId="3" fontId="54" fillId="38" borderId="44" xfId="0" applyNumberFormat="1" applyFont="1" applyFill="1" applyBorder="1"/>
    <xf numFmtId="3" fontId="54" fillId="38" borderId="41" xfId="0" applyNumberFormat="1" applyFont="1" applyFill="1" applyBorder="1"/>
    <xf numFmtId="0" fontId="61" fillId="38" borderId="45" xfId="0" applyFont="1" applyFill="1" applyBorder="1"/>
    <xf numFmtId="3" fontId="54" fillId="38" borderId="70" xfId="0" applyNumberFormat="1" applyFont="1" applyFill="1" applyBorder="1" applyAlignment="1">
      <alignment horizontal="center"/>
    </xf>
    <xf numFmtId="0" fontId="54" fillId="38" borderId="69" xfId="0" applyFont="1" applyFill="1" applyBorder="1" applyAlignment="1">
      <alignment vertical="center"/>
    </xf>
    <xf numFmtId="3" fontId="54" fillId="38" borderId="71" xfId="0" applyNumberFormat="1" applyFont="1" applyFill="1" applyBorder="1" applyAlignment="1">
      <alignment horizontal="center" wrapText="1"/>
    </xf>
    <xf numFmtId="168" fontId="43" fillId="0" borderId="49" xfId="0" applyNumberFormat="1" applyFont="1" applyFill="1" applyBorder="1"/>
    <xf numFmtId="168" fontId="43" fillId="0" borderId="51" xfId="0" applyNumberFormat="1" applyFont="1" applyFill="1" applyBorder="1"/>
    <xf numFmtId="168" fontId="43" fillId="0" borderId="52" xfId="0" applyNumberFormat="1" applyFont="1" applyFill="1" applyBorder="1"/>
    <xf numFmtId="0" fontId="36" fillId="36" borderId="0" xfId="0" applyFont="1" applyFill="1" applyBorder="1" applyAlignment="1">
      <alignment vertical="top" wrapText="1"/>
    </xf>
    <xf numFmtId="9" fontId="43" fillId="0" borderId="49" xfId="0" applyNumberFormat="1" applyFont="1" applyFill="1" applyBorder="1"/>
    <xf numFmtId="3" fontId="43" fillId="0" borderId="51" xfId="44" applyNumberFormat="1" applyFont="1" applyFill="1" applyBorder="1"/>
    <xf numFmtId="169" fontId="43" fillId="0" borderId="51" xfId="0" applyNumberFormat="1" applyFont="1" applyFill="1" applyBorder="1"/>
    <xf numFmtId="9" fontId="43" fillId="0" borderId="51" xfId="0" applyNumberFormat="1" applyFont="1" applyFill="1" applyBorder="1"/>
    <xf numFmtId="9" fontId="43" fillId="0" borderId="52" xfId="0" applyNumberFormat="1" applyFont="1" applyFill="1" applyBorder="1"/>
    <xf numFmtId="0" fontId="54" fillId="38" borderId="40" xfId="0" applyFont="1" applyFill="1" applyBorder="1"/>
    <xf numFmtId="0" fontId="54" fillId="38" borderId="41" xfId="0" applyFont="1" applyFill="1" applyBorder="1" applyAlignment="1">
      <alignment horizontal="center"/>
    </xf>
    <xf numFmtId="0" fontId="54" fillId="38" borderId="41" xfId="0" applyFont="1" applyFill="1" applyBorder="1" applyAlignment="1">
      <alignment horizontal="center" vertical="center"/>
    </xf>
    <xf numFmtId="0" fontId="54" fillId="38" borderId="41" xfId="0" applyFont="1" applyFill="1" applyBorder="1"/>
    <xf numFmtId="0" fontId="54" fillId="38" borderId="43" xfId="0" applyFont="1" applyFill="1" applyBorder="1"/>
    <xf numFmtId="0" fontId="54" fillId="38" borderId="54" xfId="0" applyFont="1" applyFill="1" applyBorder="1"/>
    <xf numFmtId="0" fontId="54" fillId="38" borderId="59" xfId="0" applyFont="1" applyFill="1" applyBorder="1" applyAlignment="1">
      <alignment vertical="center"/>
    </xf>
    <xf numFmtId="0" fontId="54" fillId="38" borderId="58" xfId="0" applyFont="1" applyFill="1" applyBorder="1" applyAlignment="1">
      <alignment vertical="center"/>
    </xf>
    <xf numFmtId="0" fontId="54" fillId="38" borderId="58" xfId="0" applyFont="1" applyFill="1" applyBorder="1" applyAlignment="1">
      <alignment horizontal="center" wrapText="1"/>
    </xf>
    <xf numFmtId="0" fontId="54" fillId="38" borderId="58" xfId="0" applyFont="1" applyFill="1" applyBorder="1" applyAlignment="1">
      <alignment horizontal="center" vertical="top" wrapText="1"/>
    </xf>
    <xf numFmtId="0" fontId="54" fillId="38" borderId="36" xfId="0" applyFont="1" applyFill="1" applyBorder="1" applyAlignment="1">
      <alignment horizontal="center" wrapText="1"/>
    </xf>
    <xf numFmtId="0" fontId="54" fillId="38" borderId="34" xfId="0" applyFont="1" applyFill="1" applyBorder="1" applyAlignment="1">
      <alignment horizontal="center" vertical="top"/>
    </xf>
    <xf numFmtId="0" fontId="54" fillId="38" borderId="73" xfId="0" applyFont="1" applyFill="1" applyBorder="1" applyAlignment="1">
      <alignment horizontal="center" vertical="top"/>
    </xf>
    <xf numFmtId="0" fontId="62" fillId="36" borderId="0" xfId="0" applyFont="1" applyFill="1" applyAlignment="1">
      <alignment horizontal="right" vertical="top"/>
    </xf>
    <xf numFmtId="0" fontId="66" fillId="39" borderId="53" xfId="0" applyFont="1" applyFill="1" applyBorder="1" applyAlignment="1">
      <alignment horizontal="left" vertical="center"/>
    </xf>
    <xf numFmtId="0" fontId="66" fillId="39" borderId="43" xfId="0" applyFont="1" applyFill="1" applyBorder="1" applyAlignment="1">
      <alignment horizontal="left" vertical="center"/>
    </xf>
    <xf numFmtId="8" fontId="22" fillId="0" borderId="43" xfId="0" applyNumberFormat="1" applyFont="1" applyBorder="1"/>
    <xf numFmtId="9" fontId="22" fillId="0" borderId="43" xfId="81" applyFont="1" applyBorder="1"/>
    <xf numFmtId="9" fontId="22" fillId="0" borderId="43" xfId="0" applyNumberFormat="1" applyFont="1" applyBorder="1"/>
    <xf numFmtId="9" fontId="22" fillId="0" borderId="54" xfId="0" applyNumberFormat="1" applyFont="1" applyBorder="1"/>
    <xf numFmtId="0" fontId="66" fillId="39" borderId="48" xfId="0" applyFont="1" applyFill="1" applyBorder="1" applyAlignment="1">
      <alignment horizontal="left" vertical="center"/>
    </xf>
    <xf numFmtId="9" fontId="22" fillId="0" borderId="49" xfId="81" applyFont="1" applyBorder="1"/>
    <xf numFmtId="0" fontId="66" fillId="39" borderId="50" xfId="0" applyFont="1" applyFill="1" applyBorder="1" applyAlignment="1">
      <alignment horizontal="left" vertical="center"/>
    </xf>
    <xf numFmtId="0" fontId="66" fillId="39" borderId="51" xfId="0" applyFont="1" applyFill="1" applyBorder="1" applyAlignment="1">
      <alignment horizontal="left" vertical="center"/>
    </xf>
    <xf numFmtId="8" fontId="22" fillId="0" borderId="51" xfId="0" applyNumberFormat="1" applyFont="1" applyBorder="1"/>
    <xf numFmtId="9" fontId="22" fillId="0" borderId="51" xfId="81" applyFont="1" applyBorder="1"/>
    <xf numFmtId="9" fontId="22" fillId="0" borderId="52" xfId="81" applyFont="1" applyBorder="1"/>
    <xf numFmtId="169" fontId="43" fillId="0" borderId="49" xfId="0" applyNumberFormat="1" applyFont="1" applyFill="1" applyBorder="1"/>
    <xf numFmtId="169" fontId="43" fillId="0" borderId="52" xfId="0" applyNumberFormat="1" applyFont="1" applyFill="1" applyBorder="1"/>
    <xf numFmtId="0" fontId="67" fillId="39" borderId="53" xfId="0" applyFont="1" applyFill="1" applyBorder="1" applyAlignment="1">
      <alignment horizontal="left" vertical="center"/>
    </xf>
    <xf numFmtId="0" fontId="67" fillId="39" borderId="43" xfId="0" applyFont="1" applyFill="1" applyBorder="1" applyAlignment="1">
      <alignment horizontal="left" vertical="center"/>
    </xf>
    <xf numFmtId="8" fontId="50" fillId="0" borderId="43" xfId="0" applyNumberFormat="1" applyFont="1" applyBorder="1" applyAlignment="1">
      <alignment horizontal="right"/>
    </xf>
    <xf numFmtId="9" fontId="50" fillId="0" borderId="43" xfId="81" applyFont="1" applyBorder="1" applyAlignment="1">
      <alignment horizontal="right"/>
    </xf>
    <xf numFmtId="8" fontId="22" fillId="0" borderId="54" xfId="0" applyNumberFormat="1" applyFont="1" applyBorder="1" applyAlignment="1">
      <alignment horizontal="right" vertical="center"/>
    </xf>
    <xf numFmtId="0" fontId="67" fillId="39" borderId="48" xfId="0" applyFont="1" applyFill="1" applyBorder="1" applyAlignment="1">
      <alignment horizontal="left" vertical="center"/>
    </xf>
    <xf numFmtId="0" fontId="67" fillId="39" borderId="0" xfId="0" applyFont="1" applyFill="1" applyBorder="1" applyAlignment="1">
      <alignment horizontal="left" vertical="center"/>
    </xf>
    <xf numFmtId="8" fontId="50" fillId="0" borderId="0" xfId="0" applyNumberFormat="1" applyFont="1" applyBorder="1"/>
    <xf numFmtId="9" fontId="50" fillId="0" borderId="0" xfId="81" applyFont="1" applyBorder="1"/>
    <xf numFmtId="8" fontId="22" fillId="0" borderId="49" xfId="0" applyNumberFormat="1" applyFont="1" applyBorder="1"/>
    <xf numFmtId="0" fontId="67" fillId="39" borderId="50" xfId="0" applyFont="1" applyFill="1" applyBorder="1" applyAlignment="1">
      <alignment horizontal="left" vertical="center"/>
    </xf>
    <xf numFmtId="0" fontId="67" fillId="39" borderId="51" xfId="0" applyFont="1" applyFill="1" applyBorder="1" applyAlignment="1">
      <alignment horizontal="left" vertical="center"/>
    </xf>
    <xf numFmtId="8" fontId="50" fillId="0" borderId="51" xfId="0" applyNumberFormat="1" applyFont="1" applyBorder="1"/>
    <xf numFmtId="9" fontId="50" fillId="0" borderId="51" xfId="81" applyFont="1" applyBorder="1"/>
    <xf numFmtId="8" fontId="22" fillId="0" borderId="52" xfId="0" applyNumberFormat="1" applyFont="1" applyBorder="1"/>
    <xf numFmtId="0" fontId="54" fillId="39" borderId="57" xfId="0" applyFont="1" applyFill="1" applyBorder="1" applyAlignment="1">
      <alignment horizontal="right"/>
    </xf>
    <xf numFmtId="0" fontId="54" fillId="39" borderId="76" xfId="0" applyFont="1" applyFill="1" applyBorder="1" applyAlignment="1">
      <alignment horizontal="right"/>
    </xf>
    <xf numFmtId="0" fontId="54" fillId="39" borderId="74" xfId="0" applyFont="1" applyFill="1" applyBorder="1" applyAlignment="1">
      <alignment horizontal="center" vertical="center" wrapText="1"/>
    </xf>
    <xf numFmtId="0" fontId="54" fillId="39" borderId="75" xfId="0" applyFont="1" applyFill="1" applyBorder="1" applyAlignment="1">
      <alignment horizontal="center" vertical="center" wrapText="1"/>
    </xf>
    <xf numFmtId="0" fontId="54" fillId="39" borderId="68" xfId="0" applyFont="1" applyFill="1" applyBorder="1" applyAlignment="1">
      <alignment horizontal="center" vertical="center" wrapText="1"/>
    </xf>
    <xf numFmtId="3" fontId="43" fillId="0" borderId="49" xfId="44" applyNumberFormat="1" applyFont="1" applyFill="1" applyBorder="1"/>
    <xf numFmtId="3" fontId="43" fillId="0" borderId="52" xfId="44" applyNumberFormat="1" applyFont="1" applyFill="1" applyBorder="1"/>
    <xf numFmtId="0" fontId="61" fillId="39" borderId="53" xfId="0" applyFont="1" applyFill="1" applyBorder="1" applyAlignment="1">
      <alignment horizontal="left" vertical="center"/>
    </xf>
    <xf numFmtId="3" fontId="50" fillId="0" borderId="43" xfId="0" applyNumberFormat="1" applyFont="1" applyBorder="1"/>
    <xf numFmtId="3" fontId="22" fillId="0" borderId="54" xfId="0" applyNumberFormat="1" applyFont="1" applyBorder="1"/>
    <xf numFmtId="0" fontId="61" fillId="39" borderId="48" xfId="0" applyFont="1" applyFill="1" applyBorder="1" applyAlignment="1">
      <alignment horizontal="left" vertical="center"/>
    </xf>
    <xf numFmtId="3" fontId="22" fillId="0" borderId="49" xfId="0" applyNumberFormat="1" applyFont="1" applyBorder="1"/>
    <xf numFmtId="1" fontId="50" fillId="0" borderId="0" xfId="0" applyNumberFormat="1" applyFont="1" applyBorder="1"/>
    <xf numFmtId="0" fontId="61" fillId="39" borderId="50" xfId="0" applyFont="1" applyFill="1" applyBorder="1" applyAlignment="1">
      <alignment horizontal="left" vertical="center"/>
    </xf>
    <xf numFmtId="3" fontId="50" fillId="0" borderId="51" xfId="0" applyNumberFormat="1" applyFont="1" applyBorder="1"/>
    <xf numFmtId="3" fontId="22" fillId="0" borderId="52" xfId="0" applyNumberFormat="1" applyFont="1" applyBorder="1"/>
    <xf numFmtId="9" fontId="43" fillId="0" borderId="51" xfId="81" applyFont="1" applyFill="1" applyBorder="1"/>
    <xf numFmtId="2" fontId="43" fillId="0" borderId="51" xfId="0" applyNumberFormat="1" applyFont="1" applyFill="1" applyBorder="1"/>
    <xf numFmtId="4" fontId="43" fillId="0" borderId="51" xfId="0" applyNumberFormat="1" applyFont="1" applyFill="1" applyBorder="1"/>
    <xf numFmtId="0" fontId="54" fillId="39" borderId="75" xfId="0" applyFont="1" applyFill="1" applyBorder="1" applyAlignment="1">
      <alignment horizontal="center" wrapText="1"/>
    </xf>
    <xf numFmtId="0" fontId="54" fillId="39" borderId="36" xfId="0" applyFont="1" applyFill="1" applyBorder="1" applyAlignment="1">
      <alignment horizontal="center" vertical="center" wrapText="1"/>
    </xf>
    <xf numFmtId="3" fontId="22" fillId="0" borderId="43" xfId="0" applyNumberFormat="1" applyFont="1" applyBorder="1"/>
    <xf numFmtId="3" fontId="22" fillId="0" borderId="51" xfId="0" applyNumberFormat="1" applyFont="1" applyBorder="1"/>
    <xf numFmtId="0" fontId="22" fillId="0" borderId="51" xfId="0" applyFont="1" applyBorder="1"/>
    <xf numFmtId="0" fontId="54" fillId="39" borderId="41" xfId="0" applyFont="1" applyFill="1" applyBorder="1" applyAlignment="1">
      <alignment horizontal="center" vertical="center" wrapText="1"/>
    </xf>
    <xf numFmtId="0" fontId="36" fillId="37" borderId="0" xfId="0" applyFont="1" applyFill="1" applyAlignment="1">
      <alignment wrapText="1"/>
    </xf>
    <xf numFmtId="0" fontId="36" fillId="37" borderId="0" xfId="0" applyFont="1" applyFill="1" applyBorder="1" applyAlignment="1">
      <alignment wrapText="1"/>
    </xf>
    <xf numFmtId="0" fontId="54" fillId="38" borderId="58" xfId="0" applyFont="1" applyFill="1" applyBorder="1"/>
    <xf numFmtId="2" fontId="54" fillId="38" borderId="58" xfId="81" applyNumberFormat="1" applyFont="1" applyFill="1" applyBorder="1" applyAlignment="1">
      <alignment horizontal="center"/>
    </xf>
    <xf numFmtId="2" fontId="54" fillId="38" borderId="58" xfId="80" applyNumberFormat="1" applyFont="1" applyFill="1" applyBorder="1" applyAlignment="1">
      <alignment horizontal="center"/>
    </xf>
    <xf numFmtId="0" fontId="54" fillId="38" borderId="36" xfId="0" applyFont="1" applyFill="1" applyBorder="1"/>
    <xf numFmtId="170" fontId="54" fillId="38" borderId="36" xfId="81" applyNumberFormat="1" applyFont="1" applyFill="1" applyBorder="1" applyAlignment="1">
      <alignment horizontal="center" vertical="top"/>
    </xf>
    <xf numFmtId="2" fontId="54" fillId="38" borderId="36" xfId="81" applyNumberFormat="1" applyFont="1" applyFill="1" applyBorder="1" applyAlignment="1">
      <alignment horizontal="center" vertical="top"/>
    </xf>
    <xf numFmtId="2" fontId="54" fillId="38" borderId="36" xfId="80" applyNumberFormat="1" applyFont="1" applyFill="1" applyBorder="1" applyAlignment="1">
      <alignment horizontal="center" vertical="top"/>
    </xf>
    <xf numFmtId="0" fontId="54" fillId="38" borderId="66" xfId="0" applyFont="1" applyFill="1" applyBorder="1" applyAlignment="1">
      <alignment horizontal="centerContinuous"/>
    </xf>
    <xf numFmtId="170" fontId="54" fillId="38" borderId="66" xfId="81" applyNumberFormat="1" applyFont="1" applyFill="1" applyBorder="1" applyAlignment="1">
      <alignment horizontal="centerContinuous"/>
    </xf>
    <xf numFmtId="170" fontId="54" fillId="38" borderId="67" xfId="81" applyNumberFormat="1" applyFont="1" applyFill="1" applyBorder="1" applyAlignment="1">
      <alignment horizontal="centerContinuous"/>
    </xf>
    <xf numFmtId="2" fontId="54" fillId="38" borderId="41" xfId="80" applyNumberFormat="1" applyFont="1" applyFill="1" applyBorder="1" applyAlignment="1">
      <alignment horizontal="center"/>
    </xf>
    <xf numFmtId="2" fontId="54" fillId="38" borderId="41" xfId="81" applyNumberFormat="1" applyFont="1" applyFill="1" applyBorder="1" applyAlignment="1">
      <alignment horizontal="center"/>
    </xf>
    <xf numFmtId="0" fontId="43" fillId="0" borderId="56" xfId="0" applyFont="1" applyFill="1" applyBorder="1"/>
    <xf numFmtId="0" fontId="43" fillId="0" borderId="49" xfId="0" applyFont="1" applyFill="1" applyBorder="1"/>
    <xf numFmtId="0" fontId="43" fillId="0" borderId="51" xfId="0" applyFont="1" applyFill="1" applyBorder="1"/>
    <xf numFmtId="0" fontId="43" fillId="0" borderId="52" xfId="0" applyFont="1" applyFill="1" applyBorder="1"/>
    <xf numFmtId="0" fontId="69" fillId="38" borderId="53" xfId="55" applyFont="1" applyFill="1" applyBorder="1">
      <alignment horizontal="left" vertical="center"/>
    </xf>
    <xf numFmtId="9" fontId="43" fillId="0" borderId="43" xfId="81" applyFont="1" applyFill="1" applyBorder="1"/>
    <xf numFmtId="2" fontId="43" fillId="0" borderId="43" xfId="81" applyNumberFormat="1" applyFont="1" applyFill="1" applyBorder="1"/>
    <xf numFmtId="4" fontId="43" fillId="0" borderId="43" xfId="0" applyNumberFormat="1" applyFont="1" applyBorder="1"/>
    <xf numFmtId="0" fontId="0" fillId="0" borderId="43" xfId="0" applyBorder="1"/>
    <xf numFmtId="0" fontId="0" fillId="0" borderId="54" xfId="0" applyBorder="1"/>
    <xf numFmtId="0" fontId="69" fillId="38" borderId="48" xfId="55" applyFont="1" applyFill="1" applyBorder="1">
      <alignment horizontal="left" vertical="center"/>
    </xf>
    <xf numFmtId="4" fontId="43" fillId="0" borderId="0" xfId="0" applyNumberFormat="1" applyFont="1" applyBorder="1"/>
    <xf numFmtId="0" fontId="0" fillId="0" borderId="0" xfId="0" applyBorder="1"/>
    <xf numFmtId="0" fontId="0" fillId="0" borderId="49" xfId="0" applyBorder="1"/>
    <xf numFmtId="0" fontId="69" fillId="38" borderId="50" xfId="55" applyFont="1" applyFill="1" applyBorder="1">
      <alignment horizontal="left" vertical="center"/>
    </xf>
    <xf numFmtId="2" fontId="43" fillId="0" borderId="51" xfId="81" applyNumberFormat="1" applyFont="1" applyFill="1" applyBorder="1"/>
    <xf numFmtId="4" fontId="43" fillId="0" borderId="51" xfId="0" applyNumberFormat="1" applyFont="1" applyBorder="1"/>
    <xf numFmtId="0" fontId="0" fillId="0" borderId="51" xfId="0" applyBorder="1"/>
    <xf numFmtId="0" fontId="0" fillId="0" borderId="52" xfId="0" applyBorder="1"/>
    <xf numFmtId="171" fontId="46" fillId="0" borderId="43" xfId="79" applyNumberFormat="1" applyFont="1" applyFill="1" applyBorder="1"/>
    <xf numFmtId="3" fontId="43" fillId="0" borderId="43" xfId="82" applyFont="1" applyFill="1" applyBorder="1"/>
    <xf numFmtId="4" fontId="43" fillId="0" borderId="43" xfId="82" applyNumberFormat="1" applyFont="1" applyFill="1" applyBorder="1"/>
    <xf numFmtId="3" fontId="43" fillId="0" borderId="54" xfId="82" applyFont="1" applyFill="1" applyBorder="1"/>
    <xf numFmtId="3" fontId="43" fillId="0" borderId="49" xfId="82" applyFont="1" applyFill="1" applyBorder="1"/>
    <xf numFmtId="171" fontId="46" fillId="0" borderId="51" xfId="79" applyNumberFormat="1" applyFont="1" applyFill="1" applyBorder="1"/>
    <xf numFmtId="3" fontId="43" fillId="0" borderId="51" xfId="82" applyFont="1" applyFill="1" applyBorder="1"/>
    <xf numFmtId="4" fontId="43" fillId="0" borderId="51" xfId="82" applyNumberFormat="1" applyFont="1" applyFill="1" applyBorder="1"/>
    <xf numFmtId="3" fontId="43" fillId="0" borderId="52" xfId="82" applyFont="1" applyFill="1" applyBorder="1"/>
    <xf numFmtId="0" fontId="43" fillId="0" borderId="48" xfId="55" applyFont="1" applyFill="1" applyBorder="1">
      <alignment horizontal="left" vertical="center"/>
    </xf>
    <xf numFmtId="3" fontId="43" fillId="0" borderId="0" xfId="44" applyNumberFormat="1" applyFont="1" applyBorder="1"/>
    <xf numFmtId="3" fontId="43" fillId="0" borderId="49" xfId="44" applyFont="1" applyFill="1" applyBorder="1"/>
    <xf numFmtId="0" fontId="43" fillId="0" borderId="0" xfId="55" applyFont="1" applyBorder="1" applyAlignment="1">
      <alignment horizontal="left" vertical="center"/>
    </xf>
    <xf numFmtId="0" fontId="43" fillId="0" borderId="50" xfId="55" applyFont="1" applyFill="1" applyBorder="1">
      <alignment horizontal="left" vertical="center"/>
    </xf>
    <xf numFmtId="0" fontId="43" fillId="0" borderId="51" xfId="55" applyFont="1" applyFill="1" applyBorder="1">
      <alignment horizontal="left" vertical="center"/>
    </xf>
    <xf numFmtId="3" fontId="43" fillId="0" borderId="51" xfId="44" applyFont="1" applyFill="1" applyBorder="1"/>
    <xf numFmtId="3" fontId="43" fillId="0" borderId="51" xfId="44" applyNumberFormat="1" applyFont="1" applyBorder="1"/>
    <xf numFmtId="167" fontId="43" fillId="0" borderId="51" xfId="0" applyNumberFormat="1" applyFont="1" applyFill="1" applyBorder="1"/>
    <xf numFmtId="3" fontId="43" fillId="0" borderId="52" xfId="44" applyFont="1" applyFill="1" applyBorder="1"/>
    <xf numFmtId="0" fontId="54" fillId="38" borderId="74" xfId="83" applyFont="1" applyFill="1" applyBorder="1" applyAlignment="1">
      <alignment horizontal="center" vertical="center" wrapText="1"/>
    </xf>
    <xf numFmtId="0" fontId="54" fillId="38" borderId="75" xfId="83" applyFont="1" applyFill="1" applyBorder="1" applyAlignment="1">
      <alignment horizontal="center" vertical="center" wrapText="1"/>
    </xf>
    <xf numFmtId="0" fontId="54" fillId="38" borderId="68" xfId="83" applyFont="1" applyFill="1" applyBorder="1" applyAlignment="1">
      <alignment horizontal="center" vertical="center" wrapText="1"/>
    </xf>
    <xf numFmtId="9" fontId="46" fillId="0" borderId="43" xfId="81" applyFont="1" applyFill="1" applyBorder="1"/>
    <xf numFmtId="43" fontId="46" fillId="0" borderId="43" xfId="79" applyFont="1" applyFill="1" applyBorder="1"/>
    <xf numFmtId="1" fontId="46" fillId="0" borderId="54" xfId="81" applyNumberFormat="1" applyFont="1" applyFill="1" applyBorder="1"/>
    <xf numFmtId="1" fontId="46" fillId="0" borderId="49" xfId="81" applyNumberFormat="1" applyFont="1" applyFill="1" applyBorder="1"/>
    <xf numFmtId="9" fontId="46" fillId="0" borderId="51" xfId="81" applyFont="1" applyFill="1" applyBorder="1"/>
    <xf numFmtId="43" fontId="46" fillId="0" borderId="51" xfId="79" applyFont="1" applyFill="1" applyBorder="1"/>
    <xf numFmtId="1" fontId="46" fillId="0" borderId="52" xfId="81" applyNumberFormat="1" applyFont="1" applyFill="1" applyBorder="1"/>
    <xf numFmtId="170" fontId="43" fillId="0" borderId="51" xfId="0" applyNumberFormat="1" applyFont="1" applyFill="1" applyBorder="1"/>
    <xf numFmtId="3" fontId="43" fillId="0" borderId="51" xfId="0" applyNumberFormat="1" applyFont="1" applyFill="1" applyBorder="1"/>
    <xf numFmtId="0" fontId="54" fillId="38" borderId="74" xfId="0" applyFont="1" applyFill="1" applyBorder="1" applyAlignment="1">
      <alignment horizontal="center" vertical="center" wrapText="1"/>
    </xf>
    <xf numFmtId="0" fontId="54" fillId="38" borderId="75" xfId="0" applyFont="1" applyFill="1" applyBorder="1" applyAlignment="1">
      <alignment horizontal="center" vertical="center" wrapText="1"/>
    </xf>
    <xf numFmtId="0" fontId="54" fillId="38" borderId="68" xfId="0" applyFont="1" applyFill="1" applyBorder="1" applyAlignment="1">
      <alignment horizontal="center" vertical="center" wrapText="1"/>
    </xf>
    <xf numFmtId="0" fontId="43" fillId="0" borderId="49" xfId="55" applyFont="1" applyFill="1" applyBorder="1" applyAlignment="1">
      <alignment horizontal="left" vertical="center"/>
    </xf>
    <xf numFmtId="171" fontId="54" fillId="38" borderId="57" xfId="79" applyNumberFormat="1" applyFont="1" applyFill="1" applyBorder="1" applyAlignment="1">
      <alignment horizontal="right"/>
    </xf>
    <xf numFmtId="171" fontId="54" fillId="38" borderId="20" xfId="79" applyNumberFormat="1" applyFont="1" applyFill="1" applyBorder="1" applyAlignment="1">
      <alignment horizontal="right"/>
    </xf>
    <xf numFmtId="171" fontId="54" fillId="38" borderId="76" xfId="79" applyNumberFormat="1" applyFont="1" applyFill="1" applyBorder="1" applyAlignment="1">
      <alignment horizontal="right"/>
    </xf>
    <xf numFmtId="0" fontId="54" fillId="38" borderId="43" xfId="0" applyFont="1" applyFill="1" applyBorder="1" applyAlignment="1">
      <alignment horizontal="center" vertical="center" wrapText="1"/>
    </xf>
    <xf numFmtId="0" fontId="58" fillId="37" borderId="0" xfId="0" applyFont="1" applyFill="1" applyAlignment="1">
      <alignment horizontal="right"/>
    </xf>
    <xf numFmtId="0" fontId="58" fillId="37" borderId="0" xfId="0" applyFont="1" applyFill="1" applyAlignment="1">
      <alignment horizontal="right" vertical="top"/>
    </xf>
    <xf numFmtId="0" fontId="43" fillId="0" borderId="54" xfId="55" applyFont="1" applyFill="1" applyBorder="1">
      <alignment horizontal="left" vertical="center"/>
    </xf>
    <xf numFmtId="0" fontId="43" fillId="0" borderId="49" xfId="55" applyFont="1" applyFill="1" applyBorder="1">
      <alignment horizontal="left" vertical="center"/>
    </xf>
    <xf numFmtId="0" fontId="67" fillId="38" borderId="50" xfId="0" applyFont="1" applyFill="1" applyBorder="1"/>
    <xf numFmtId="0" fontId="43" fillId="0" borderId="52" xfId="55" applyFont="1" applyFill="1" applyBorder="1" applyAlignment="1">
      <alignment horizontal="left" vertical="center"/>
    </xf>
    <xf numFmtId="0" fontId="54" fillId="38" borderId="41" xfId="0" applyFont="1" applyFill="1" applyBorder="1" applyAlignment="1">
      <alignment vertical="center" wrapText="1"/>
    </xf>
    <xf numFmtId="0" fontId="54" fillId="38" borderId="45" xfId="0" applyFont="1" applyFill="1" applyBorder="1" applyAlignment="1">
      <alignment vertical="center" wrapText="1"/>
    </xf>
    <xf numFmtId="0" fontId="54" fillId="38" borderId="36" xfId="0" applyFont="1" applyFill="1" applyBorder="1" applyAlignment="1">
      <alignment vertical="center" wrapText="1"/>
    </xf>
    <xf numFmtId="0" fontId="54" fillId="38" borderId="34" xfId="0" applyFont="1" applyFill="1" applyBorder="1" applyAlignment="1">
      <alignment horizontal="center" vertical="center" wrapText="1"/>
    </xf>
    <xf numFmtId="0" fontId="54" fillId="38" borderId="71" xfId="0" applyFont="1" applyFill="1" applyBorder="1" applyAlignment="1">
      <alignment vertical="center" wrapText="1"/>
    </xf>
    <xf numFmtId="0" fontId="26" fillId="35" borderId="84" xfId="0" applyFont="1" applyFill="1" applyBorder="1" applyAlignment="1">
      <alignment horizontal="center"/>
    </xf>
    <xf numFmtId="0" fontId="26" fillId="35" borderId="49" xfId="0" applyFont="1" applyFill="1" applyBorder="1" applyAlignment="1">
      <alignment horizontal="center"/>
    </xf>
    <xf numFmtId="0" fontId="26" fillId="35" borderId="86" xfId="0" applyFont="1" applyFill="1" applyBorder="1" applyAlignment="1">
      <alignment horizontal="center"/>
    </xf>
    <xf numFmtId="0" fontId="31" fillId="0" borderId="84" xfId="0" applyFont="1" applyBorder="1" applyAlignment="1">
      <alignment horizontal="center"/>
    </xf>
    <xf numFmtId="0" fontId="26" fillId="35" borderId="87" xfId="0" applyFont="1" applyFill="1" applyBorder="1" applyAlignment="1">
      <alignment horizontal="center"/>
    </xf>
    <xf numFmtId="3" fontId="31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8" fontId="31" fillId="0" borderId="0" xfId="0" applyNumberFormat="1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26" fillId="35" borderId="85" xfId="0" applyFont="1" applyFill="1" applyBorder="1" applyAlignment="1">
      <alignment horizontal="center"/>
    </xf>
    <xf numFmtId="8" fontId="31" fillId="0" borderId="84" xfId="0" applyNumberFormat="1" applyFont="1" applyBorder="1" applyAlignment="1">
      <alignment horizontal="center"/>
    </xf>
    <xf numFmtId="6" fontId="31" fillId="0" borderId="0" xfId="0" applyNumberFormat="1" applyFont="1" applyBorder="1" applyAlignment="1">
      <alignment horizontal="center"/>
    </xf>
    <xf numFmtId="8" fontId="31" fillId="0" borderId="49" xfId="0" applyNumberFormat="1" applyFont="1" applyBorder="1" applyAlignment="1">
      <alignment horizontal="center"/>
    </xf>
    <xf numFmtId="8" fontId="31" fillId="0" borderId="91" xfId="0" applyNumberFormat="1" applyFont="1" applyBorder="1" applyAlignment="1">
      <alignment horizontal="center"/>
    </xf>
    <xf numFmtId="0" fontId="26" fillId="35" borderId="83" xfId="0" applyFont="1" applyFill="1" applyBorder="1"/>
    <xf numFmtId="0" fontId="26" fillId="35" borderId="55" xfId="0" applyFont="1" applyFill="1" applyBorder="1" applyAlignment="1">
      <alignment horizontal="center"/>
    </xf>
    <xf numFmtId="0" fontId="26" fillId="35" borderId="92" xfId="0" applyFont="1" applyFill="1" applyBorder="1" applyAlignment="1">
      <alignment horizontal="center"/>
    </xf>
    <xf numFmtId="3" fontId="31" fillId="0" borderId="84" xfId="0" applyNumberFormat="1" applyFont="1" applyBorder="1" applyAlignment="1">
      <alignment horizontal="center"/>
    </xf>
    <xf numFmtId="3" fontId="31" fillId="0" borderId="0" xfId="0" applyNumberFormat="1" applyFont="1" applyBorder="1" applyAlignment="1">
      <alignment horizontal="center" vertical="center"/>
    </xf>
    <xf numFmtId="3" fontId="31" fillId="0" borderId="49" xfId="0" applyNumberFormat="1" applyFont="1" applyBorder="1" applyAlignment="1">
      <alignment horizontal="center"/>
    </xf>
    <xf numFmtId="0" fontId="26" fillId="35" borderId="91" xfId="0" applyFont="1" applyFill="1" applyBorder="1" applyAlignment="1">
      <alignment horizontal="center"/>
    </xf>
    <xf numFmtId="10" fontId="31" fillId="0" borderId="84" xfId="0" applyNumberFormat="1" applyFont="1" applyBorder="1" applyAlignment="1">
      <alignment horizontal="center"/>
    </xf>
    <xf numFmtId="10" fontId="31" fillId="0" borderId="49" xfId="0" applyNumberFormat="1" applyFont="1" applyBorder="1" applyAlignment="1">
      <alignment horizontal="center"/>
    </xf>
    <xf numFmtId="0" fontId="31" fillId="35" borderId="93" xfId="0" applyFont="1" applyFill="1" applyBorder="1" applyAlignment="1">
      <alignment horizontal="center"/>
    </xf>
    <xf numFmtId="0" fontId="31" fillId="33" borderId="94" xfId="0" applyFont="1" applyFill="1" applyBorder="1" applyAlignment="1">
      <alignment horizontal="center"/>
    </xf>
    <xf numFmtId="2" fontId="31" fillId="0" borderId="16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3" fontId="43" fillId="0" borderId="0" xfId="55" applyNumberFormat="1" applyFont="1" applyFill="1" applyBorder="1" applyAlignment="1">
      <alignment horizontal="right" vertical="center"/>
    </xf>
    <xf numFmtId="0" fontId="37" fillId="37" borderId="0" xfId="0" applyFont="1" applyFill="1" applyAlignment="1">
      <alignment vertical="top"/>
    </xf>
    <xf numFmtId="0" fontId="37" fillId="37" borderId="0" xfId="0" applyFont="1" applyFill="1" applyAlignment="1">
      <alignment horizontal="center" vertical="top"/>
    </xf>
    <xf numFmtId="2" fontId="31" fillId="0" borderId="88" xfId="0" applyNumberFormat="1" applyFont="1" applyBorder="1" applyAlignment="1">
      <alignment horizontal="center"/>
    </xf>
    <xf numFmtId="2" fontId="46" fillId="0" borderId="43" xfId="81" applyNumberFormat="1" applyFont="1" applyFill="1" applyBorder="1"/>
    <xf numFmtId="0" fontId="37" fillId="37" borderId="0" xfId="0" applyFont="1" applyFill="1" applyBorder="1" applyAlignment="1">
      <alignment horizontal="center" vertical="top"/>
    </xf>
    <xf numFmtId="0" fontId="43" fillId="0" borderId="0" xfId="55" applyNumberFormat="1" applyFont="1" applyFill="1" applyBorder="1" applyAlignment="1">
      <alignment horizontal="left" vertical="center"/>
    </xf>
    <xf numFmtId="0" fontId="43" fillId="0" borderId="0" xfId="0" applyNumberFormat="1" applyFont="1" applyFill="1" applyBorder="1"/>
    <xf numFmtId="3" fontId="43" fillId="0" borderId="0" xfId="55" applyNumberFormat="1" applyFont="1" applyFill="1" applyBorder="1" applyAlignment="1">
      <alignment horizontal="left" vertical="center"/>
    </xf>
    <xf numFmtId="2" fontId="46" fillId="0" borderId="51" xfId="81" applyNumberFormat="1" applyFont="1" applyFill="1" applyBorder="1"/>
    <xf numFmtId="2" fontId="46" fillId="0" borderId="0" xfId="81" applyNumberFormat="1" applyFont="1" applyFill="1" applyBorder="1"/>
    <xf numFmtId="0" fontId="37" fillId="37" borderId="0" xfId="0" applyFont="1" applyFill="1" applyBorder="1" applyAlignment="1">
      <alignment vertical="top"/>
    </xf>
    <xf numFmtId="3" fontId="43" fillId="0" borderId="0" xfId="0" applyNumberFormat="1" applyFont="1" applyFill="1" applyBorder="1" applyAlignment="1">
      <alignment horizontal="right"/>
    </xf>
    <xf numFmtId="1" fontId="46" fillId="0" borderId="43" xfId="81" applyNumberFormat="1" applyFont="1" applyFill="1" applyBorder="1"/>
    <xf numFmtId="3" fontId="43" fillId="0" borderId="51" xfId="0" applyNumberFormat="1" applyFont="1" applyFill="1" applyBorder="1" applyAlignment="1">
      <alignment horizontal="right"/>
    </xf>
    <xf numFmtId="0" fontId="43" fillId="0" borderId="51" xfId="0" applyNumberFormat="1" applyFont="1" applyFill="1" applyBorder="1"/>
    <xf numFmtId="1" fontId="46" fillId="0" borderId="51" xfId="81" applyNumberFormat="1" applyFont="1" applyFill="1" applyBorder="1"/>
    <xf numFmtId="0" fontId="0" fillId="36" borderId="43" xfId="0" applyFill="1" applyBorder="1" applyAlignment="1">
      <alignment wrapText="1"/>
    </xf>
    <xf numFmtId="0" fontId="0" fillId="36" borderId="0" xfId="0" applyFill="1" applyAlignment="1">
      <alignment wrapText="1"/>
    </xf>
    <xf numFmtId="0" fontId="21" fillId="33" borderId="0" xfId="0" applyFont="1" applyFill="1" applyAlignment="1"/>
    <xf numFmtId="0" fontId="31" fillId="33" borderId="0" xfId="0" applyFont="1" applyFill="1" applyAlignment="1">
      <alignment horizontal="left" vertical="top" wrapText="1"/>
    </xf>
    <xf numFmtId="0" fontId="30" fillId="34" borderId="89" xfId="0" applyFont="1" applyFill="1" applyBorder="1" applyAlignment="1">
      <alignment horizontal="center" vertical="center"/>
    </xf>
    <xf numFmtId="0" fontId="30" fillId="34" borderId="10" xfId="0" applyFont="1" applyFill="1" applyBorder="1" applyAlignment="1">
      <alignment horizontal="center" vertical="center"/>
    </xf>
    <xf numFmtId="0" fontId="30" fillId="34" borderId="90" xfId="0" applyFont="1" applyFill="1" applyBorder="1" applyAlignment="1">
      <alignment horizontal="center" vertical="center"/>
    </xf>
    <xf numFmtId="0" fontId="26" fillId="35" borderId="83" xfId="0" applyFont="1" applyFill="1" applyBorder="1" applyAlignment="1">
      <alignment horizontal="center" vertical="center"/>
    </xf>
    <xf numFmtId="0" fontId="26" fillId="35" borderId="85" xfId="0" applyFont="1" applyFill="1" applyBorder="1" applyAlignment="1">
      <alignment horizontal="center" vertical="center"/>
    </xf>
    <xf numFmtId="0" fontId="21" fillId="33" borderId="0" xfId="0" applyFont="1" applyFill="1" applyBorder="1" applyAlignment="1"/>
    <xf numFmtId="0" fontId="26" fillId="35" borderId="55" xfId="0" applyFont="1" applyFill="1" applyBorder="1" applyAlignment="1">
      <alignment horizontal="center" vertical="center"/>
    </xf>
    <xf numFmtId="0" fontId="30" fillId="34" borderId="80" xfId="0" applyFont="1" applyFill="1" applyBorder="1" applyAlignment="1">
      <alignment horizontal="center" vertical="center"/>
    </xf>
    <xf numFmtId="0" fontId="30" fillId="34" borderId="81" xfId="0" applyFont="1" applyFill="1" applyBorder="1" applyAlignment="1">
      <alignment horizontal="center" vertical="center"/>
    </xf>
    <xf numFmtId="0" fontId="30" fillId="34" borderId="82" xfId="0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/>
    </xf>
    <xf numFmtId="0" fontId="26" fillId="33" borderId="0" xfId="0" applyFont="1" applyFill="1" applyAlignment="1"/>
    <xf numFmtId="0" fontId="29" fillId="33" borderId="0" xfId="0" applyFont="1" applyFill="1" applyBorder="1" applyAlignment="1">
      <alignment horizontal="center"/>
    </xf>
    <xf numFmtId="0" fontId="28" fillId="33" borderId="0" xfId="0" applyFont="1" applyFill="1" applyAlignment="1">
      <alignment horizontal="left"/>
    </xf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5" fillId="33" borderId="0" xfId="0" applyFont="1" applyFill="1" applyAlignment="1">
      <alignment horizontal="center"/>
    </xf>
    <xf numFmtId="0" fontId="24" fillId="36" borderId="0" xfId="0" applyFont="1" applyFill="1" applyAlignment="1">
      <alignment horizontal="center"/>
    </xf>
    <xf numFmtId="171" fontId="55" fillId="38" borderId="42" xfId="79" applyNumberFormat="1" applyFont="1" applyFill="1" applyBorder="1" applyAlignment="1">
      <alignment horizontal="center"/>
    </xf>
    <xf numFmtId="171" fontId="55" fillId="38" borderId="43" xfId="79" applyNumberFormat="1" applyFont="1" applyFill="1" applyBorder="1" applyAlignment="1">
      <alignment horizontal="center"/>
    </xf>
    <xf numFmtId="171" fontId="55" fillId="38" borderId="44" xfId="79" applyNumberFormat="1" applyFont="1" applyFill="1" applyBorder="1" applyAlignment="1">
      <alignment horizontal="center"/>
    </xf>
    <xf numFmtId="0" fontId="60" fillId="36" borderId="0" xfId="0" applyFont="1" applyFill="1" applyAlignment="1">
      <alignment horizontal="center"/>
    </xf>
    <xf numFmtId="0" fontId="57" fillId="38" borderId="15" xfId="55" applyFont="1" applyFill="1" applyBorder="1" applyAlignment="1">
      <alignment horizontal="right" vertical="center"/>
    </xf>
    <xf numFmtId="0" fontId="57" fillId="38" borderId="19" xfId="55" applyFont="1" applyFill="1" applyBorder="1" applyAlignment="1">
      <alignment horizontal="right" vertical="center"/>
    </xf>
    <xf numFmtId="0" fontId="60" fillId="36" borderId="0" xfId="0" applyFont="1" applyFill="1" applyAlignment="1">
      <alignment horizontal="right"/>
    </xf>
    <xf numFmtId="174" fontId="54" fillId="38" borderId="65" xfId="80" applyNumberFormat="1" applyFont="1" applyFill="1" applyBorder="1" applyAlignment="1">
      <alignment horizontal="center"/>
    </xf>
    <xf numFmtId="174" fontId="54" fillId="38" borderId="66" xfId="80" applyNumberFormat="1" applyFont="1" applyFill="1" applyBorder="1" applyAlignment="1">
      <alignment horizontal="center"/>
    </xf>
    <xf numFmtId="174" fontId="54" fillId="38" borderId="67" xfId="80" applyNumberFormat="1" applyFont="1" applyFill="1" applyBorder="1" applyAlignment="1">
      <alignment horizontal="center"/>
    </xf>
    <xf numFmtId="0" fontId="54" fillId="38" borderId="15" xfId="0" applyFont="1" applyFill="1" applyBorder="1" applyAlignment="1">
      <alignment horizontal="right"/>
    </xf>
    <xf numFmtId="0" fontId="54" fillId="38" borderId="19" xfId="0" applyFont="1" applyFill="1" applyBorder="1" applyAlignment="1">
      <alignment horizontal="right"/>
    </xf>
    <xf numFmtId="0" fontId="54" fillId="38" borderId="0" xfId="0" applyFont="1" applyFill="1" applyAlignment="1">
      <alignment horizontal="right"/>
    </xf>
    <xf numFmtId="0" fontId="54" fillId="38" borderId="20" xfId="0" applyFont="1" applyFill="1" applyBorder="1" applyAlignment="1">
      <alignment horizontal="right"/>
    </xf>
    <xf numFmtId="0" fontId="54" fillId="38" borderId="21" xfId="0" applyFont="1" applyFill="1" applyBorder="1" applyAlignment="1">
      <alignment horizontal="right"/>
    </xf>
    <xf numFmtId="0" fontId="54" fillId="38" borderId="17" xfId="0" applyFont="1" applyFill="1" applyBorder="1" applyAlignment="1">
      <alignment horizontal="right"/>
    </xf>
    <xf numFmtId="0" fontId="25" fillId="37" borderId="0" xfId="0" applyFont="1" applyFill="1" applyAlignment="1">
      <alignment horizontal="center"/>
    </xf>
    <xf numFmtId="0" fontId="37" fillId="37" borderId="0" xfId="0" applyFont="1" applyFill="1" applyAlignment="1">
      <alignment horizontal="center" wrapText="1"/>
    </xf>
    <xf numFmtId="4" fontId="54" fillId="38" borderId="65" xfId="0" applyNumberFormat="1" applyFont="1" applyFill="1" applyBorder="1" applyAlignment="1">
      <alignment horizontal="center"/>
    </xf>
    <xf numFmtId="4" fontId="54" fillId="38" borderId="66" xfId="0" applyNumberFormat="1" applyFont="1" applyFill="1" applyBorder="1" applyAlignment="1">
      <alignment horizontal="center"/>
    </xf>
    <xf numFmtId="4" fontId="54" fillId="38" borderId="67" xfId="0" applyNumberFormat="1" applyFont="1" applyFill="1" applyBorder="1" applyAlignment="1">
      <alignment horizontal="center"/>
    </xf>
    <xf numFmtId="0" fontId="35" fillId="36" borderId="0" xfId="0" applyFont="1" applyFill="1" applyAlignment="1">
      <alignment horizontal="center"/>
    </xf>
    <xf numFmtId="0" fontId="37" fillId="36" borderId="0" xfId="0" applyFont="1" applyFill="1" applyAlignment="1">
      <alignment horizontal="center" vertical="top"/>
    </xf>
    <xf numFmtId="0" fontId="54" fillId="39" borderId="0" xfId="0" applyFont="1" applyFill="1" applyBorder="1" applyAlignment="1">
      <alignment horizontal="right"/>
    </xf>
    <xf numFmtId="0" fontId="54" fillId="39" borderId="51" xfId="0" applyFont="1" applyFill="1" applyBorder="1" applyAlignment="1">
      <alignment horizontal="right"/>
    </xf>
    <xf numFmtId="0" fontId="36" fillId="36" borderId="0" xfId="0" applyFont="1" applyFill="1" applyAlignment="1">
      <alignment horizontal="center" vertical="top" wrapText="1"/>
    </xf>
    <xf numFmtId="0" fontId="36" fillId="36" borderId="0" xfId="0" applyFont="1" applyFill="1" applyBorder="1" applyAlignment="1">
      <alignment horizontal="center" vertical="top" wrapText="1"/>
    </xf>
    <xf numFmtId="0" fontId="25" fillId="36" borderId="0" xfId="0" applyFont="1" applyFill="1" applyAlignment="1">
      <alignment horizontal="center" wrapText="1"/>
    </xf>
    <xf numFmtId="0" fontId="54" fillId="38" borderId="63" xfId="0" applyFont="1" applyFill="1" applyBorder="1" applyAlignment="1">
      <alignment horizontal="center" wrapText="1"/>
    </xf>
    <xf numFmtId="0" fontId="54" fillId="38" borderId="72" xfId="0" applyFont="1" applyFill="1" applyBorder="1" applyAlignment="1">
      <alignment horizontal="center" wrapText="1"/>
    </xf>
    <xf numFmtId="0" fontId="54" fillId="39" borderId="43" xfId="0" applyFont="1" applyFill="1" applyBorder="1" applyAlignment="1">
      <alignment horizontal="right"/>
    </xf>
    <xf numFmtId="0" fontId="35" fillId="37" borderId="0" xfId="0" applyFont="1" applyFill="1" applyAlignment="1">
      <alignment horizontal="center"/>
    </xf>
    <xf numFmtId="0" fontId="24" fillId="37" borderId="0" xfId="0" applyFont="1" applyFill="1" applyAlignment="1">
      <alignment horizontal="center" vertical="top" wrapText="1"/>
    </xf>
    <xf numFmtId="0" fontId="24" fillId="37" borderId="0" xfId="0" applyFont="1" applyFill="1" applyBorder="1" applyAlignment="1">
      <alignment horizontal="center" vertical="top" wrapText="1"/>
    </xf>
    <xf numFmtId="0" fontId="54" fillId="39" borderId="21" xfId="0" applyFont="1" applyFill="1" applyBorder="1" applyAlignment="1">
      <alignment horizontal="right"/>
    </xf>
    <xf numFmtId="0" fontId="36" fillId="37" borderId="0" xfId="0" applyFont="1" applyFill="1" applyAlignment="1">
      <alignment horizontal="center" vertical="top" wrapText="1"/>
    </xf>
    <xf numFmtId="0" fontId="54" fillId="39" borderId="15" xfId="0" applyFont="1" applyFill="1" applyBorder="1" applyAlignment="1">
      <alignment horizontal="right"/>
    </xf>
    <xf numFmtId="0" fontId="54" fillId="39" borderId="0" xfId="0" applyFont="1" applyFill="1" applyAlignment="1">
      <alignment horizontal="right"/>
    </xf>
    <xf numFmtId="0" fontId="36" fillId="37" borderId="0" xfId="0" applyFont="1" applyFill="1" applyBorder="1" applyAlignment="1">
      <alignment horizontal="center" vertical="top"/>
    </xf>
    <xf numFmtId="0" fontId="54" fillId="39" borderId="40" xfId="0" applyFont="1" applyFill="1" applyBorder="1" applyAlignment="1">
      <alignment horizontal="center" vertical="center" wrapText="1"/>
    </xf>
    <xf numFmtId="0" fontId="54" fillId="39" borderId="69" xfId="0" applyFont="1" applyFill="1" applyBorder="1" applyAlignment="1">
      <alignment horizontal="center" vertical="center" wrapText="1"/>
    </xf>
    <xf numFmtId="0" fontId="54" fillId="39" borderId="41" xfId="0" applyFont="1" applyFill="1" applyBorder="1" applyAlignment="1">
      <alignment horizontal="center" vertical="center" wrapText="1"/>
    </xf>
    <xf numFmtId="0" fontId="54" fillId="39" borderId="36" xfId="0" applyFont="1" applyFill="1" applyBorder="1" applyAlignment="1">
      <alignment horizontal="center" vertical="center" wrapText="1"/>
    </xf>
    <xf numFmtId="0" fontId="54" fillId="39" borderId="45" xfId="0" applyFont="1" applyFill="1" applyBorder="1" applyAlignment="1">
      <alignment horizontal="center" vertical="center" wrapText="1"/>
    </xf>
    <xf numFmtId="0" fontId="54" fillId="39" borderId="71" xfId="0" applyFont="1" applyFill="1" applyBorder="1" applyAlignment="1">
      <alignment horizontal="center" vertical="center" wrapText="1"/>
    </xf>
    <xf numFmtId="0" fontId="54" fillId="39" borderId="43" xfId="0" applyFont="1" applyFill="1" applyBorder="1" applyAlignment="1">
      <alignment horizontal="center" vertical="center" wrapText="1"/>
    </xf>
    <xf numFmtId="0" fontId="54" fillId="39" borderId="26" xfId="0" applyFont="1" applyFill="1" applyBorder="1" applyAlignment="1">
      <alignment horizontal="center" vertical="center" wrapText="1"/>
    </xf>
    <xf numFmtId="0" fontId="54" fillId="38" borderId="66" xfId="0" applyFont="1" applyFill="1" applyBorder="1" applyAlignment="1">
      <alignment horizontal="center" vertical="center"/>
    </xf>
    <xf numFmtId="0" fontId="54" fillId="38" borderId="77" xfId="0" applyFont="1" applyFill="1" applyBorder="1" applyAlignment="1">
      <alignment horizontal="center" vertical="center"/>
    </xf>
    <xf numFmtId="0" fontId="54" fillId="38" borderId="20" xfId="0" applyFont="1" applyFill="1" applyBorder="1" applyAlignment="1">
      <alignment horizontal="center" vertical="center" wrapText="1"/>
    </xf>
    <xf numFmtId="0" fontId="54" fillId="38" borderId="13" xfId="0" applyFont="1" applyFill="1" applyBorder="1" applyAlignment="1">
      <alignment horizontal="center" vertical="center" wrapText="1"/>
    </xf>
    <xf numFmtId="0" fontId="54" fillId="38" borderId="49" xfId="0" applyFont="1" applyFill="1" applyBorder="1" applyAlignment="1">
      <alignment horizontal="center" vertical="center" wrapText="1"/>
    </xf>
    <xf numFmtId="0" fontId="54" fillId="38" borderId="43" xfId="0" applyFont="1" applyFill="1" applyBorder="1" applyAlignment="1">
      <alignment horizontal="right"/>
    </xf>
    <xf numFmtId="0" fontId="54" fillId="38" borderId="78" xfId="0" applyFont="1" applyFill="1" applyBorder="1" applyAlignment="1">
      <alignment horizontal="right"/>
    </xf>
    <xf numFmtId="0" fontId="54" fillId="38" borderId="0" xfId="0" applyFont="1" applyFill="1" applyBorder="1" applyAlignment="1">
      <alignment horizontal="right"/>
    </xf>
    <xf numFmtId="0" fontId="54" fillId="38" borderId="64" xfId="0" applyFont="1" applyFill="1" applyBorder="1" applyAlignment="1">
      <alignment horizontal="right"/>
    </xf>
    <xf numFmtId="0" fontId="54" fillId="38" borderId="51" xfId="0" applyFont="1" applyFill="1" applyBorder="1" applyAlignment="1">
      <alignment horizontal="right"/>
    </xf>
    <xf numFmtId="0" fontId="54" fillId="38" borderId="79" xfId="0" applyFont="1" applyFill="1" applyBorder="1" applyAlignment="1">
      <alignment horizontal="right"/>
    </xf>
    <xf numFmtId="0" fontId="24" fillId="37" borderId="0" xfId="0" applyFont="1" applyFill="1" applyAlignment="1">
      <alignment horizontal="center" wrapText="1"/>
    </xf>
    <xf numFmtId="0" fontId="25" fillId="37" borderId="0" xfId="0" applyFont="1" applyFill="1" applyAlignment="1">
      <alignment horizontal="center" wrapText="1"/>
    </xf>
    <xf numFmtId="171" fontId="54" fillId="38" borderId="0" xfId="79" applyNumberFormat="1" applyFont="1" applyFill="1" applyBorder="1" applyAlignment="1">
      <alignment horizontal="right"/>
    </xf>
    <xf numFmtId="171" fontId="54" fillId="38" borderId="51" xfId="79" applyNumberFormat="1" applyFont="1" applyFill="1" applyBorder="1" applyAlignment="1">
      <alignment horizontal="right"/>
    </xf>
    <xf numFmtId="0" fontId="0" fillId="36" borderId="43" xfId="0" applyFill="1" applyBorder="1" applyAlignment="1">
      <alignment horizontal="left" wrapText="1"/>
    </xf>
    <xf numFmtId="0" fontId="0" fillId="36" borderId="0" xfId="0" applyFill="1" applyBorder="1" applyAlignment="1">
      <alignment horizontal="left" wrapText="1"/>
    </xf>
    <xf numFmtId="171" fontId="54" fillId="38" borderId="43" xfId="79" applyNumberFormat="1" applyFont="1" applyFill="1" applyBorder="1" applyAlignment="1">
      <alignment horizontal="right"/>
    </xf>
    <xf numFmtId="171" fontId="54" fillId="38" borderId="20" xfId="79" applyNumberFormat="1" applyFont="1" applyFill="1" applyBorder="1" applyAlignment="1">
      <alignment horizontal="right"/>
    </xf>
    <xf numFmtId="171" fontId="54" fillId="38" borderId="76" xfId="79" applyNumberFormat="1" applyFont="1" applyFill="1" applyBorder="1" applyAlignment="1">
      <alignment horizontal="right"/>
    </xf>
    <xf numFmtId="0" fontId="24" fillId="37" borderId="0" xfId="0" applyFont="1" applyFill="1" applyAlignment="1">
      <alignment horizontal="center" vertical="center" wrapText="1"/>
    </xf>
    <xf numFmtId="171" fontId="54" fillId="38" borderId="57" xfId="79" applyNumberFormat="1" applyFont="1" applyFill="1" applyBorder="1" applyAlignment="1">
      <alignment horizontal="right"/>
    </xf>
    <xf numFmtId="0" fontId="54" fillId="38" borderId="65" xfId="0" applyFont="1" applyFill="1" applyBorder="1" applyAlignment="1">
      <alignment horizontal="center"/>
    </xf>
    <xf numFmtId="0" fontId="54" fillId="38" borderId="66" xfId="0" applyFont="1" applyFill="1" applyBorder="1" applyAlignment="1">
      <alignment horizontal="center"/>
    </xf>
    <xf numFmtId="0" fontId="54" fillId="38" borderId="67" xfId="0" applyFont="1" applyFill="1" applyBorder="1" applyAlignment="1">
      <alignment horizontal="center"/>
    </xf>
    <xf numFmtId="0" fontId="24" fillId="37" borderId="0" xfId="0" applyFont="1" applyFill="1" applyBorder="1" applyAlignment="1">
      <alignment horizontal="center" vertical="center"/>
    </xf>
    <xf numFmtId="0" fontId="72" fillId="36" borderId="31" xfId="0" applyFont="1" applyFill="1" applyBorder="1" applyAlignment="1">
      <alignment horizontal="left" vertical="top" wrapText="1"/>
    </xf>
    <xf numFmtId="0" fontId="43" fillId="36" borderId="12" xfId="0" applyFont="1" applyFill="1" applyBorder="1" applyAlignment="1">
      <alignment horizontal="left" vertical="top"/>
    </xf>
    <xf numFmtId="0" fontId="43" fillId="36" borderId="25" xfId="0" applyFont="1" applyFill="1" applyBorder="1" applyAlignment="1">
      <alignment horizontal="left" vertical="top"/>
    </xf>
    <xf numFmtId="0" fontId="43" fillId="36" borderId="14" xfId="0" applyFont="1" applyFill="1" applyBorder="1" applyAlignment="1">
      <alignment horizontal="left" vertical="top"/>
    </xf>
    <xf numFmtId="0" fontId="43" fillId="36" borderId="32" xfId="0" applyFont="1" applyFill="1" applyBorder="1" applyAlignment="1">
      <alignment horizontal="left" vertical="top"/>
    </xf>
    <xf numFmtId="0" fontId="43" fillId="36" borderId="22" xfId="0" applyFont="1" applyFill="1" applyBorder="1" applyAlignment="1">
      <alignment horizontal="left" vertical="top"/>
    </xf>
    <xf numFmtId="0" fontId="24" fillId="37" borderId="0" xfId="0" applyFont="1" applyFill="1" applyAlignment="1">
      <alignment horizontal="center" vertical="top"/>
    </xf>
    <xf numFmtId="0" fontId="24" fillId="37" borderId="0" xfId="0" applyFont="1" applyFill="1" applyBorder="1" applyAlignment="1">
      <alignment horizontal="center" wrapText="1"/>
    </xf>
  </cellXfs>
  <cellStyles count="120">
    <cellStyle name="20% - Accent1" xfId="19" builtinId="30" customBuiltin="1"/>
    <cellStyle name="20% - Accent1 2" xfId="61" xr:uid="{00000000-0005-0000-0000-000001000000}"/>
    <cellStyle name="20% - Accent1 3" xfId="85" xr:uid="{A48A111A-C79C-4E0C-B021-2B80B90EC56E}"/>
    <cellStyle name="20% - Accent2" xfId="23" builtinId="34" customBuiltin="1"/>
    <cellStyle name="20% - Accent2 2" xfId="64" xr:uid="{00000000-0005-0000-0000-000003000000}"/>
    <cellStyle name="20% - Accent2 3" xfId="88" xr:uid="{2E8381E1-2B70-4937-8655-314860CDE11A}"/>
    <cellStyle name="20% - Accent3" xfId="27" builtinId="38" customBuiltin="1"/>
    <cellStyle name="20% - Accent3 2" xfId="67" xr:uid="{00000000-0005-0000-0000-000005000000}"/>
    <cellStyle name="20% - Accent3 3" xfId="91" xr:uid="{DC5CEDF9-2D5F-44D5-86EB-CD0FDD15FF7A}"/>
    <cellStyle name="20% - Accent4" xfId="31" builtinId="42" customBuiltin="1"/>
    <cellStyle name="20% - Accent4 2" xfId="70" xr:uid="{00000000-0005-0000-0000-000007000000}"/>
    <cellStyle name="20% - Accent4 3" xfId="94" xr:uid="{E70F9AE5-0B87-4816-BEAA-E148DE25BF6D}"/>
    <cellStyle name="20% - Accent5" xfId="35" builtinId="46" customBuiltin="1"/>
    <cellStyle name="20% - Accent5 2" xfId="73" xr:uid="{00000000-0005-0000-0000-000009000000}"/>
    <cellStyle name="20% - Accent5 3" xfId="97" xr:uid="{3024E92D-23E3-4429-824E-F7731BB7EA5F}"/>
    <cellStyle name="20% - Accent6" xfId="39" builtinId="50" customBuiltin="1"/>
    <cellStyle name="20% - Accent6 2" xfId="76" xr:uid="{00000000-0005-0000-0000-00000B000000}"/>
    <cellStyle name="20% - Accent6 3" xfId="100" xr:uid="{BAB8A3BF-F6FD-44E5-9190-EBC65E60E4BE}"/>
    <cellStyle name="40% - Accent1" xfId="20" builtinId="31" customBuiltin="1"/>
    <cellStyle name="40% - Accent1 2" xfId="62" xr:uid="{00000000-0005-0000-0000-00000D000000}"/>
    <cellStyle name="40% - Accent1 3" xfId="86" xr:uid="{61B62330-2B2C-4C37-B1F6-9E353B05768D}"/>
    <cellStyle name="40% - Accent2" xfId="24" builtinId="35" customBuiltin="1"/>
    <cellStyle name="40% - Accent2 2" xfId="65" xr:uid="{00000000-0005-0000-0000-00000F000000}"/>
    <cellStyle name="40% - Accent2 3" xfId="89" xr:uid="{463688CB-1415-4852-A14E-1CA05B99A8C4}"/>
    <cellStyle name="40% - Accent3" xfId="28" builtinId="39" customBuiltin="1"/>
    <cellStyle name="40% - Accent3 2" xfId="68" xr:uid="{00000000-0005-0000-0000-000011000000}"/>
    <cellStyle name="40% - Accent3 3" xfId="92" xr:uid="{DE1A5EAA-BD51-462E-A313-CB46AEA7A0B9}"/>
    <cellStyle name="40% - Accent4" xfId="32" builtinId="43" customBuiltin="1"/>
    <cellStyle name="40% - Accent4 2" xfId="71" xr:uid="{00000000-0005-0000-0000-000013000000}"/>
    <cellStyle name="40% - Accent4 3" xfId="95" xr:uid="{EDBD19C6-7497-4F97-8671-02E40867EFFD}"/>
    <cellStyle name="40% - Accent5" xfId="36" builtinId="47" customBuiltin="1"/>
    <cellStyle name="40% - Accent5 2" xfId="74" xr:uid="{00000000-0005-0000-0000-000015000000}"/>
    <cellStyle name="40% - Accent5 3" xfId="98" xr:uid="{AF29A199-762D-4076-9D33-A18BB8065A37}"/>
    <cellStyle name="40% - Accent6" xfId="40" builtinId="51" customBuiltin="1"/>
    <cellStyle name="40% - Accent6 2" xfId="77" xr:uid="{00000000-0005-0000-0000-000017000000}"/>
    <cellStyle name="40% - Accent6 3" xfId="101" xr:uid="{8EE3B622-77C3-493A-B98D-148641362EA6}"/>
    <cellStyle name="60% - Accent1" xfId="21" builtinId="32" customBuiltin="1"/>
    <cellStyle name="60% - Accent1 2" xfId="63" xr:uid="{00000000-0005-0000-0000-000019000000}"/>
    <cellStyle name="60% - Accent1 3" xfId="87" xr:uid="{9B2B3528-0B88-4E0A-8553-1A207931DF77}"/>
    <cellStyle name="60% - Accent2" xfId="25" builtinId="36" customBuiltin="1"/>
    <cellStyle name="60% - Accent2 2" xfId="66" xr:uid="{00000000-0005-0000-0000-00001B000000}"/>
    <cellStyle name="60% - Accent2 3" xfId="90" xr:uid="{A7E91F4C-5676-43EC-A9B5-588D97961DE0}"/>
    <cellStyle name="60% - Accent3" xfId="29" builtinId="40" customBuiltin="1"/>
    <cellStyle name="60% - Accent3 2" xfId="69" xr:uid="{00000000-0005-0000-0000-00001D000000}"/>
    <cellStyle name="60% - Accent3 3" xfId="93" xr:uid="{1EE1C8AB-2B0D-4F67-B9D2-C9E97F7434D9}"/>
    <cellStyle name="60% - Accent4" xfId="33" builtinId="44" customBuiltin="1"/>
    <cellStyle name="60% - Accent4 2" xfId="72" xr:uid="{00000000-0005-0000-0000-00001F000000}"/>
    <cellStyle name="60% - Accent4 3" xfId="96" xr:uid="{1022D98C-7E3A-476E-8B5A-1327F15E9341}"/>
    <cellStyle name="60% - Accent5" xfId="37" builtinId="48" customBuiltin="1"/>
    <cellStyle name="60% - Accent5 2" xfId="75" xr:uid="{00000000-0005-0000-0000-000021000000}"/>
    <cellStyle name="60% - Accent5 3" xfId="99" xr:uid="{7167454F-6FB9-4AE6-9825-4137ABAFC380}"/>
    <cellStyle name="60% - Accent6" xfId="41" builtinId="52" customBuiltin="1"/>
    <cellStyle name="60% - Accent6 2" xfId="78" xr:uid="{00000000-0005-0000-0000-000023000000}"/>
    <cellStyle name="60% - Accent6 3" xfId="102" xr:uid="{17CB5C67-07F0-4298-BDC6-2185D96C1FCC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9" builtinId="3"/>
    <cellStyle name="Currency" xfId="80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83" xr:uid="{F5A4B2B8-0311-47B8-ADF5-DBC90DB19108}"/>
    <cellStyle name="Note" xfId="15" builtinId="10" customBuiltin="1"/>
    <cellStyle name="Note 2" xfId="60" xr:uid="{00000000-0005-0000-0000-000038000000}"/>
    <cellStyle name="Note 3" xfId="84" xr:uid="{6EFFD2F8-2703-4417-9646-E88F1471E472}"/>
    <cellStyle name="Output" xfId="10" builtinId="21" customBuiltin="1"/>
    <cellStyle name="Percent" xfId="81" builtinId="5"/>
    <cellStyle name="sCurrency" xfId="45" xr:uid="{00000000-0005-0000-0000-00003A000000}"/>
    <cellStyle name="sCurrency 2" xfId="105" xr:uid="{2743634C-6698-45C5-A903-376694D6312E}"/>
    <cellStyle name="sDate" xfId="50" xr:uid="{00000000-0005-0000-0000-00003B000000}"/>
    <cellStyle name="sDate 2" xfId="110" xr:uid="{C7B7EC33-7772-4D91-B4A1-F5FD3837665E}"/>
    <cellStyle name="sDecimal" xfId="43" xr:uid="{00000000-0005-0000-0000-00003C000000}"/>
    <cellStyle name="sDecimal 2" xfId="104" xr:uid="{4BB71326-804A-4BC5-AC88-2B50CD1764E0}"/>
    <cellStyle name="sInteger" xfId="44" xr:uid="{00000000-0005-0000-0000-00003D000000}"/>
    <cellStyle name="sInteger 2" xfId="82" xr:uid="{0EEBD23F-499E-CA42-A249-0C1540AEC271}"/>
    <cellStyle name="sLongDate" xfId="51" xr:uid="{00000000-0005-0000-0000-00003E000000}"/>
    <cellStyle name="sLongDate 2" xfId="111" xr:uid="{219E2A7A-823C-43BE-8A82-37FCAD6A40E3}"/>
    <cellStyle name="sLongTime" xfId="53" xr:uid="{00000000-0005-0000-0000-00003F000000}"/>
    <cellStyle name="sLongTime 2" xfId="113" xr:uid="{76779F55-887C-441D-8C97-4CB45B8B3813}"/>
    <cellStyle name="sMediumDate" xfId="52" xr:uid="{00000000-0005-0000-0000-000040000000}"/>
    <cellStyle name="sMediumDate 2" xfId="112" xr:uid="{FD5757B3-477B-4056-90D8-F62EB7E69DF3}"/>
    <cellStyle name="sMediumTime" xfId="54" xr:uid="{00000000-0005-0000-0000-000041000000}"/>
    <cellStyle name="sMediumTime 2" xfId="114" xr:uid="{E2761140-E377-4ACB-914C-33DDAEB1C6C6}"/>
    <cellStyle name="sNumber" xfId="42" xr:uid="{00000000-0005-0000-0000-000042000000}"/>
    <cellStyle name="sNumber 2" xfId="103" xr:uid="{63E28BCD-C2F8-4281-A02A-C662205D0B21}"/>
    <cellStyle name="sPercent" xfId="46" xr:uid="{00000000-0005-0000-0000-000043000000}"/>
    <cellStyle name="sPercent 2" xfId="106" xr:uid="{D7EBCE22-A99D-478C-AE90-554911122BCF}"/>
    <cellStyle name="sPhone" xfId="57" xr:uid="{00000000-0005-0000-0000-000044000000}"/>
    <cellStyle name="sPhone 2" xfId="117" xr:uid="{B293EC47-7B82-49D9-8D21-1F4DA9F05C31}"/>
    <cellStyle name="sPhoneExt" xfId="58" xr:uid="{00000000-0005-0000-0000-000045000000}"/>
    <cellStyle name="sPhoneExt 2" xfId="118" xr:uid="{2826DBEA-7FCE-45E5-B70B-4E4571AD91A3}"/>
    <cellStyle name="sRichText" xfId="56" xr:uid="{00000000-0005-0000-0000-000046000000}"/>
    <cellStyle name="sRichText 2" xfId="116" xr:uid="{DE53961F-3728-45FC-83D5-047BB69BE0C5}"/>
    <cellStyle name="sShortDate" xfId="48" xr:uid="{00000000-0005-0000-0000-000047000000}"/>
    <cellStyle name="sShortDate 2" xfId="108" xr:uid="{530727BD-6B09-41F4-9173-4A833982FA0B}"/>
    <cellStyle name="sShortTime" xfId="49" xr:uid="{00000000-0005-0000-0000-000048000000}"/>
    <cellStyle name="sShortTime 2" xfId="109" xr:uid="{5F0EB5BC-1194-41DA-AE98-BFCCCABAEB13}"/>
    <cellStyle name="sStandard" xfId="47" xr:uid="{00000000-0005-0000-0000-000049000000}"/>
    <cellStyle name="sStandard 2" xfId="107" xr:uid="{BDC94ADC-F8CA-45D9-90D3-1AF3BA4E7DD3}"/>
    <cellStyle name="sText" xfId="55" xr:uid="{00000000-0005-0000-0000-00004A000000}"/>
    <cellStyle name="sText 2" xfId="115" xr:uid="{DE6B0315-BB80-463D-8933-23972D35D500}"/>
    <cellStyle name="sZip" xfId="59" xr:uid="{00000000-0005-0000-0000-00004B000000}"/>
    <cellStyle name="sZip 2" xfId="119" xr:uid="{6DEB8D19-FD96-4619-A619-08B660F2EB96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14F6B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165100</xdr:rowOff>
    </xdr:from>
    <xdr:to>
      <xdr:col>2</xdr:col>
      <xdr:colOff>1371600</xdr:colOff>
      <xdr:row>3</xdr:row>
      <xdr:rowOff>73537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EAFB3-1596-5541-A3F0-2424B277B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85800" y="165100"/>
          <a:ext cx="2298700" cy="7688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85725</xdr:rowOff>
    </xdr:from>
    <xdr:to>
      <xdr:col>2</xdr:col>
      <xdr:colOff>1479550</xdr:colOff>
      <xdr:row>2</xdr:row>
      <xdr:rowOff>752670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DFFA65-ED9F-4A2A-A449-DBFBF9C5DC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819150" y="247650"/>
          <a:ext cx="2165350" cy="8574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180975</xdr:rowOff>
    </xdr:from>
    <xdr:to>
      <xdr:col>2</xdr:col>
      <xdr:colOff>1393825</xdr:colOff>
      <xdr:row>3</xdr:row>
      <xdr:rowOff>257370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F49DFB-EAF0-45DD-8AA9-96504F538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571500" y="180975"/>
          <a:ext cx="2165350" cy="8574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76200</xdr:rowOff>
    </xdr:from>
    <xdr:to>
      <xdr:col>2</xdr:col>
      <xdr:colOff>1460500</xdr:colOff>
      <xdr:row>4</xdr:row>
      <xdr:rowOff>47820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4EA3B2-C960-4DD9-A24A-DD1C0B5AE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809625" y="323850"/>
          <a:ext cx="2165350" cy="857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2</xdr:col>
      <xdr:colOff>1460500</xdr:colOff>
      <xdr:row>4</xdr:row>
      <xdr:rowOff>57345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7FA2-4356-46AF-BAB9-FE2EA68870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09600" y="66675"/>
          <a:ext cx="2165350" cy="8574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2</xdr:col>
      <xdr:colOff>1546225</xdr:colOff>
      <xdr:row>3</xdr:row>
      <xdr:rowOff>38295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855E21-034E-4A71-B062-C7227A8A1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771525" y="0"/>
          <a:ext cx="2165350" cy="8574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2</xdr:col>
      <xdr:colOff>1250950</xdr:colOff>
      <xdr:row>3</xdr:row>
      <xdr:rowOff>85920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665AAA-35C8-4869-AFA3-F2C19A7C4C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523875" y="0"/>
          <a:ext cx="2165350" cy="857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1225550</xdr:colOff>
      <xdr:row>3</xdr:row>
      <xdr:rowOff>232287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BF9DD9-AE7B-E44E-9990-E0DA016A41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381000" y="0"/>
          <a:ext cx="2216150" cy="765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2</xdr:col>
      <xdr:colOff>1393825</xdr:colOff>
      <xdr:row>3</xdr:row>
      <xdr:rowOff>9720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E20517-5E19-F74F-8EA8-123DB307F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57225" y="0"/>
          <a:ext cx="2165350" cy="857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1374775</xdr:colOff>
      <xdr:row>4</xdr:row>
      <xdr:rowOff>19245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91F19-2A2F-40E5-833F-562C621EC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00075" y="0"/>
          <a:ext cx="2165350" cy="8574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2</xdr:col>
      <xdr:colOff>1184275</xdr:colOff>
      <xdr:row>2</xdr:row>
      <xdr:rowOff>133545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2A44E-4EEF-4667-997F-7AEFECC781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628650" y="123825"/>
          <a:ext cx="2165350" cy="8574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9525</xdr:rowOff>
    </xdr:from>
    <xdr:to>
      <xdr:col>3</xdr:col>
      <xdr:colOff>117475</xdr:colOff>
      <xdr:row>5</xdr:row>
      <xdr:rowOff>28770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C7C65-4BEA-4D8B-9168-1089ED65BD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724025" y="257175"/>
          <a:ext cx="2165350" cy="8574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2</xdr:col>
      <xdr:colOff>2193925</xdr:colOff>
      <xdr:row>4</xdr:row>
      <xdr:rowOff>19245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3A21C-5679-4211-9B24-8D49346F30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209675" y="0"/>
          <a:ext cx="2165350" cy="8574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76200</xdr:rowOff>
    </xdr:from>
    <xdr:to>
      <xdr:col>2</xdr:col>
      <xdr:colOff>1774825</xdr:colOff>
      <xdr:row>2</xdr:row>
      <xdr:rowOff>524070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0F2955-6AB0-4EBC-98C3-09240A806C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790575" y="76200"/>
          <a:ext cx="2165350" cy="8574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2</xdr:col>
      <xdr:colOff>2022475</xdr:colOff>
      <xdr:row>4</xdr:row>
      <xdr:rowOff>19245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0400F-D6D5-491B-AD7E-7B58D60FE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739"/>
        <a:stretch/>
      </xdr:blipFill>
      <xdr:spPr>
        <a:xfrm>
          <a:off x="1171575" y="0"/>
          <a:ext cx="2165350" cy="8574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johnson25\Downloads\table_report_1635953980_14794_864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pl0"/>
    </sheetNames>
    <sheetDataSet>
      <sheetData sheetId="0">
        <row r="2">
          <cell r="D2">
            <v>81692</v>
          </cell>
          <cell r="E2">
            <v>7110</v>
          </cell>
          <cell r="F2">
            <v>59186</v>
          </cell>
          <cell r="G2">
            <v>20831</v>
          </cell>
          <cell r="H2">
            <v>134</v>
          </cell>
          <cell r="I2">
            <v>14320</v>
          </cell>
          <cell r="M2">
            <v>377957</v>
          </cell>
        </row>
        <row r="3">
          <cell r="D3">
            <v>47082</v>
          </cell>
          <cell r="E3">
            <v>3322</v>
          </cell>
          <cell r="F3">
            <v>23500</v>
          </cell>
          <cell r="G3">
            <v>10849</v>
          </cell>
          <cell r="H3">
            <v>351</v>
          </cell>
          <cell r="I3">
            <v>5779</v>
          </cell>
          <cell r="M3">
            <v>125479</v>
          </cell>
        </row>
        <row r="4">
          <cell r="D4">
            <v>15479</v>
          </cell>
          <cell r="E4">
            <v>2040</v>
          </cell>
          <cell r="F4">
            <v>8947</v>
          </cell>
          <cell r="G4">
            <v>2438</v>
          </cell>
          <cell r="H4">
            <v>18</v>
          </cell>
          <cell r="I4">
            <v>1591</v>
          </cell>
          <cell r="M4">
            <v>41715</v>
          </cell>
        </row>
        <row r="5">
          <cell r="D5">
            <v>126404</v>
          </cell>
          <cell r="E5">
            <v>14561</v>
          </cell>
          <cell r="F5">
            <v>121040</v>
          </cell>
          <cell r="G5">
            <v>40153</v>
          </cell>
          <cell r="H5">
            <v>350</v>
          </cell>
          <cell r="I5">
            <v>25404</v>
          </cell>
          <cell r="M5">
            <v>470210</v>
          </cell>
        </row>
        <row r="6">
          <cell r="D6">
            <v>45518</v>
          </cell>
          <cell r="E6">
            <v>3906</v>
          </cell>
          <cell r="F6">
            <v>79420</v>
          </cell>
          <cell r="G6">
            <v>13884</v>
          </cell>
          <cell r="H6">
            <v>52</v>
          </cell>
          <cell r="I6">
            <v>17293</v>
          </cell>
          <cell r="M6">
            <v>192379</v>
          </cell>
        </row>
        <row r="7">
          <cell r="D7">
            <v>20532</v>
          </cell>
          <cell r="E7">
            <v>805</v>
          </cell>
          <cell r="F7">
            <v>9064</v>
          </cell>
          <cell r="G7">
            <v>1794</v>
          </cell>
          <cell r="H7">
            <v>52</v>
          </cell>
          <cell r="I7">
            <v>1723</v>
          </cell>
          <cell r="M7">
            <v>55076</v>
          </cell>
        </row>
        <row r="8">
          <cell r="D8">
            <v>7924</v>
          </cell>
          <cell r="E8">
            <v>196</v>
          </cell>
          <cell r="F8">
            <v>6245</v>
          </cell>
          <cell r="G8">
            <v>1284</v>
          </cell>
          <cell r="H8">
            <v>18</v>
          </cell>
          <cell r="I8">
            <v>461</v>
          </cell>
          <cell r="M8">
            <v>20915</v>
          </cell>
        </row>
        <row r="9">
          <cell r="D9">
            <v>38179</v>
          </cell>
          <cell r="E9">
            <v>3331</v>
          </cell>
          <cell r="F9">
            <v>41062</v>
          </cell>
          <cell r="G9">
            <v>11393</v>
          </cell>
          <cell r="H9">
            <v>449</v>
          </cell>
          <cell r="I9">
            <v>6900</v>
          </cell>
          <cell r="M9">
            <v>270086</v>
          </cell>
        </row>
        <row r="10">
          <cell r="D10">
            <v>169856</v>
          </cell>
          <cell r="E10" t="str">
            <v>-1</v>
          </cell>
          <cell r="F10">
            <v>33258</v>
          </cell>
          <cell r="G10">
            <v>22254</v>
          </cell>
          <cell r="H10" t="str">
            <v>-1</v>
          </cell>
          <cell r="I10">
            <v>9777</v>
          </cell>
          <cell r="M10">
            <v>497178</v>
          </cell>
        </row>
        <row r="11">
          <cell r="D11">
            <v>209681</v>
          </cell>
          <cell r="E11">
            <v>28579</v>
          </cell>
          <cell r="F11">
            <v>331493</v>
          </cell>
          <cell r="G11">
            <v>119508</v>
          </cell>
          <cell r="H11">
            <v>2482</v>
          </cell>
          <cell r="I11">
            <v>60729</v>
          </cell>
          <cell r="M11">
            <v>1606770</v>
          </cell>
        </row>
        <row r="12">
          <cell r="D12">
            <v>34926</v>
          </cell>
          <cell r="E12">
            <v>3885</v>
          </cell>
          <cell r="F12">
            <v>30364</v>
          </cell>
          <cell r="G12">
            <v>9790</v>
          </cell>
          <cell r="H12">
            <v>1031</v>
          </cell>
          <cell r="I12">
            <v>5624</v>
          </cell>
          <cell r="M12">
            <v>165046</v>
          </cell>
        </row>
        <row r="13">
          <cell r="D13">
            <v>106117</v>
          </cell>
          <cell r="E13">
            <v>28337</v>
          </cell>
          <cell r="F13">
            <v>197777</v>
          </cell>
          <cell r="G13">
            <v>36934</v>
          </cell>
          <cell r="H13">
            <v>2173</v>
          </cell>
          <cell r="I13">
            <v>42603</v>
          </cell>
          <cell r="M13">
            <v>716997</v>
          </cell>
        </row>
        <row r="14">
          <cell r="D14">
            <v>34276</v>
          </cell>
          <cell r="E14">
            <v>3780</v>
          </cell>
          <cell r="F14">
            <v>20655</v>
          </cell>
          <cell r="G14">
            <v>8054</v>
          </cell>
          <cell r="H14">
            <v>167</v>
          </cell>
          <cell r="I14">
            <v>4717</v>
          </cell>
          <cell r="M14">
            <v>126960</v>
          </cell>
        </row>
        <row r="15">
          <cell r="D15">
            <v>53355</v>
          </cell>
          <cell r="E15">
            <v>3915</v>
          </cell>
          <cell r="F15">
            <v>31189</v>
          </cell>
          <cell r="G15">
            <v>13637</v>
          </cell>
          <cell r="H15">
            <v>342</v>
          </cell>
          <cell r="I15">
            <v>9472</v>
          </cell>
          <cell r="M15">
            <v>208777</v>
          </cell>
        </row>
        <row r="16">
          <cell r="D16">
            <v>3191</v>
          </cell>
          <cell r="E16">
            <v>263</v>
          </cell>
          <cell r="F16">
            <v>2481</v>
          </cell>
          <cell r="G16">
            <v>830</v>
          </cell>
          <cell r="H16">
            <v>104</v>
          </cell>
          <cell r="I16">
            <v>490</v>
          </cell>
          <cell r="M16">
            <v>10946</v>
          </cell>
        </row>
        <row r="17">
          <cell r="D17">
            <v>112853</v>
          </cell>
          <cell r="E17">
            <v>11913</v>
          </cell>
          <cell r="F17">
            <v>123267</v>
          </cell>
          <cell r="G17">
            <v>24892</v>
          </cell>
          <cell r="H17">
            <v>1524</v>
          </cell>
          <cell r="I17">
            <v>17287</v>
          </cell>
          <cell r="M17">
            <v>535336</v>
          </cell>
        </row>
        <row r="18">
          <cell r="D18">
            <v>114559</v>
          </cell>
          <cell r="E18">
            <v>22075</v>
          </cell>
          <cell r="F18">
            <v>231346</v>
          </cell>
          <cell r="G18">
            <v>84130</v>
          </cell>
          <cell r="H18">
            <v>2318</v>
          </cell>
          <cell r="I18">
            <v>46484</v>
          </cell>
          <cell r="M18">
            <v>919701</v>
          </cell>
        </row>
        <row r="19">
          <cell r="D19">
            <v>538622</v>
          </cell>
          <cell r="E19">
            <v>114355</v>
          </cell>
          <cell r="F19">
            <v>1193557</v>
          </cell>
          <cell r="G19">
            <v>406023</v>
          </cell>
          <cell r="H19">
            <v>13076</v>
          </cell>
          <cell r="I19">
            <v>263719</v>
          </cell>
          <cell r="M19">
            <v>8727906</v>
          </cell>
        </row>
        <row r="20">
          <cell r="D20">
            <v>23865</v>
          </cell>
          <cell r="E20">
            <v>1768</v>
          </cell>
          <cell r="F20">
            <v>24672</v>
          </cell>
          <cell r="G20">
            <v>6789</v>
          </cell>
          <cell r="H20">
            <v>812</v>
          </cell>
          <cell r="I20">
            <v>7750</v>
          </cell>
          <cell r="M20">
            <v>159748</v>
          </cell>
        </row>
        <row r="21">
          <cell r="D21">
            <v>54495</v>
          </cell>
          <cell r="E21">
            <v>3508</v>
          </cell>
          <cell r="F21">
            <v>41111</v>
          </cell>
          <cell r="G21">
            <v>12560</v>
          </cell>
          <cell r="H21">
            <v>123</v>
          </cell>
          <cell r="I21">
            <v>6918</v>
          </cell>
          <cell r="M21">
            <v>185933</v>
          </cell>
        </row>
        <row r="22">
          <cell r="D22">
            <v>32131</v>
          </cell>
          <cell r="E22" t="str">
            <v>-1</v>
          </cell>
          <cell r="F22">
            <v>8450</v>
          </cell>
          <cell r="G22">
            <v>2739</v>
          </cell>
          <cell r="H22" t="str">
            <v>-1</v>
          </cell>
          <cell r="I22">
            <v>1187</v>
          </cell>
          <cell r="M22">
            <v>165552</v>
          </cell>
        </row>
        <row r="23">
          <cell r="D23">
            <v>64265</v>
          </cell>
          <cell r="E23">
            <v>2990</v>
          </cell>
          <cell r="F23">
            <v>40398</v>
          </cell>
          <cell r="G23">
            <v>16637</v>
          </cell>
          <cell r="H23">
            <v>1378</v>
          </cell>
          <cell r="I23">
            <v>16566</v>
          </cell>
          <cell r="M23">
            <v>339383</v>
          </cell>
        </row>
        <row r="24">
          <cell r="D24">
            <v>69238</v>
          </cell>
          <cell r="E24">
            <v>14282</v>
          </cell>
          <cell r="F24">
            <v>97449</v>
          </cell>
          <cell r="G24">
            <v>33935</v>
          </cell>
          <cell r="H24">
            <v>366</v>
          </cell>
          <cell r="I24">
            <v>24460</v>
          </cell>
          <cell r="M24">
            <v>1434684</v>
          </cell>
        </row>
        <row r="25">
          <cell r="D25">
            <v>89321</v>
          </cell>
          <cell r="E25">
            <v>9640</v>
          </cell>
          <cell r="F25">
            <v>59212</v>
          </cell>
          <cell r="G25">
            <v>22510</v>
          </cell>
          <cell r="H25">
            <v>997</v>
          </cell>
          <cell r="I25">
            <v>11058</v>
          </cell>
          <cell r="M25">
            <v>481422</v>
          </cell>
        </row>
        <row r="26">
          <cell r="D26">
            <v>11403</v>
          </cell>
          <cell r="E26">
            <v>1021</v>
          </cell>
          <cell r="F26">
            <v>12733</v>
          </cell>
          <cell r="G26">
            <v>3439</v>
          </cell>
          <cell r="H26">
            <v>80</v>
          </cell>
          <cell r="I26">
            <v>2200</v>
          </cell>
          <cell r="M26">
            <v>121266</v>
          </cell>
        </row>
        <row r="27">
          <cell r="D27">
            <v>16075</v>
          </cell>
          <cell r="E27">
            <v>691</v>
          </cell>
          <cell r="F27">
            <v>7699</v>
          </cell>
          <cell r="G27">
            <v>3567</v>
          </cell>
          <cell r="H27" t="str">
            <v>-1</v>
          </cell>
          <cell r="I27">
            <v>2195</v>
          </cell>
          <cell r="M27">
            <v>788733</v>
          </cell>
        </row>
        <row r="28">
          <cell r="D28">
            <v>166779</v>
          </cell>
          <cell r="E28">
            <v>26124</v>
          </cell>
          <cell r="F28">
            <v>208927</v>
          </cell>
          <cell r="G28">
            <v>121817</v>
          </cell>
          <cell r="H28">
            <v>1834</v>
          </cell>
          <cell r="I28">
            <v>42332</v>
          </cell>
          <cell r="M28">
            <v>3387110</v>
          </cell>
        </row>
        <row r="29">
          <cell r="D29">
            <v>68219</v>
          </cell>
          <cell r="E29">
            <v>4490</v>
          </cell>
          <cell r="F29">
            <v>68851</v>
          </cell>
          <cell r="G29">
            <v>20605</v>
          </cell>
          <cell r="H29">
            <v>403</v>
          </cell>
          <cell r="I29">
            <v>11940</v>
          </cell>
          <cell r="M29">
            <v>262623</v>
          </cell>
        </row>
        <row r="30">
          <cell r="D30">
            <v>17042</v>
          </cell>
          <cell r="E30">
            <v>619</v>
          </cell>
          <cell r="F30">
            <v>4725</v>
          </cell>
          <cell r="G30">
            <v>3871</v>
          </cell>
          <cell r="H30">
            <v>232</v>
          </cell>
          <cell r="I30">
            <v>1036</v>
          </cell>
          <cell r="M30">
            <v>34757</v>
          </cell>
        </row>
        <row r="31">
          <cell r="D31">
            <v>7729</v>
          </cell>
          <cell r="E31">
            <v>1364</v>
          </cell>
          <cell r="F31">
            <v>6134</v>
          </cell>
          <cell r="G31">
            <v>2955</v>
          </cell>
          <cell r="H31">
            <v>84</v>
          </cell>
          <cell r="I31">
            <v>875</v>
          </cell>
          <cell r="M31">
            <v>34257</v>
          </cell>
        </row>
        <row r="32">
          <cell r="D32">
            <v>79625</v>
          </cell>
          <cell r="E32">
            <v>5762</v>
          </cell>
          <cell r="F32">
            <v>55977</v>
          </cell>
          <cell r="G32">
            <v>24784</v>
          </cell>
          <cell r="H32">
            <v>1110</v>
          </cell>
          <cell r="I32">
            <v>15406</v>
          </cell>
          <cell r="M32">
            <v>417906</v>
          </cell>
        </row>
        <row r="33">
          <cell r="D33">
            <v>278782</v>
          </cell>
          <cell r="E33">
            <v>21099</v>
          </cell>
          <cell r="F33">
            <v>220505</v>
          </cell>
          <cell r="G33">
            <v>112386</v>
          </cell>
          <cell r="H33">
            <v>1915</v>
          </cell>
          <cell r="I33">
            <v>54916</v>
          </cell>
          <cell r="M33">
            <v>2590967</v>
          </cell>
        </row>
        <row r="34">
          <cell r="D34">
            <v>15326</v>
          </cell>
          <cell r="E34">
            <v>2530</v>
          </cell>
          <cell r="F34">
            <v>14500</v>
          </cell>
          <cell r="G34">
            <v>3313</v>
          </cell>
          <cell r="H34">
            <v>331</v>
          </cell>
          <cell r="I34">
            <v>3870</v>
          </cell>
          <cell r="M34">
            <v>77843</v>
          </cell>
        </row>
        <row r="35">
          <cell r="D35">
            <v>116996</v>
          </cell>
          <cell r="E35">
            <v>17757</v>
          </cell>
          <cell r="F35">
            <v>109384</v>
          </cell>
          <cell r="G35">
            <v>37292</v>
          </cell>
          <cell r="H35" t="str">
            <v>-1</v>
          </cell>
          <cell r="I35">
            <v>25083</v>
          </cell>
          <cell r="M35">
            <v>710535</v>
          </cell>
        </row>
        <row r="36">
          <cell r="D36">
            <v>9594</v>
          </cell>
          <cell r="E36">
            <v>863</v>
          </cell>
          <cell r="F36">
            <v>1773</v>
          </cell>
          <cell r="G36">
            <v>2117</v>
          </cell>
          <cell r="H36">
            <v>16</v>
          </cell>
          <cell r="I36">
            <v>901</v>
          </cell>
          <cell r="M36">
            <v>74407</v>
          </cell>
        </row>
        <row r="37">
          <cell r="D37">
            <v>4413</v>
          </cell>
          <cell r="E37">
            <v>609</v>
          </cell>
          <cell r="F37">
            <v>6424</v>
          </cell>
          <cell r="G37">
            <v>582</v>
          </cell>
          <cell r="H37">
            <v>0</v>
          </cell>
          <cell r="I37">
            <v>859</v>
          </cell>
          <cell r="M37">
            <v>23994</v>
          </cell>
        </row>
        <row r="38">
          <cell r="D38">
            <v>13798</v>
          </cell>
          <cell r="E38">
            <v>234</v>
          </cell>
          <cell r="F38">
            <v>1527</v>
          </cell>
          <cell r="G38">
            <v>1173</v>
          </cell>
          <cell r="H38">
            <v>7</v>
          </cell>
          <cell r="I38">
            <v>545</v>
          </cell>
          <cell r="M38">
            <v>40790</v>
          </cell>
        </row>
        <row r="39">
          <cell r="D39">
            <v>28100</v>
          </cell>
          <cell r="E39">
            <v>2804</v>
          </cell>
          <cell r="F39">
            <v>14047</v>
          </cell>
          <cell r="G39">
            <v>6602</v>
          </cell>
          <cell r="H39">
            <v>89</v>
          </cell>
          <cell r="I39">
            <v>2644</v>
          </cell>
          <cell r="M39">
            <v>93573</v>
          </cell>
        </row>
        <row r="40">
          <cell r="D40">
            <v>109679</v>
          </cell>
          <cell r="E40">
            <v>0</v>
          </cell>
          <cell r="F40">
            <v>238798</v>
          </cell>
          <cell r="G40">
            <v>31453</v>
          </cell>
          <cell r="H40">
            <v>0</v>
          </cell>
          <cell r="I40">
            <v>37292</v>
          </cell>
          <cell r="M40">
            <v>1314844</v>
          </cell>
        </row>
        <row r="41">
          <cell r="D41">
            <v>20757</v>
          </cell>
          <cell r="E41">
            <v>319</v>
          </cell>
          <cell r="F41">
            <v>5435</v>
          </cell>
          <cell r="G41">
            <v>1090</v>
          </cell>
          <cell r="H41">
            <v>53</v>
          </cell>
          <cell r="I41">
            <v>2824</v>
          </cell>
          <cell r="M41">
            <v>36709</v>
          </cell>
        </row>
        <row r="42">
          <cell r="D42">
            <v>46688</v>
          </cell>
          <cell r="E42">
            <v>5001</v>
          </cell>
          <cell r="F42">
            <v>72259</v>
          </cell>
          <cell r="G42">
            <v>12565</v>
          </cell>
          <cell r="H42">
            <v>491</v>
          </cell>
          <cell r="I42">
            <v>15782</v>
          </cell>
          <cell r="M42">
            <v>276278</v>
          </cell>
        </row>
        <row r="43">
          <cell r="D43">
            <v>7173</v>
          </cell>
          <cell r="E43">
            <v>527</v>
          </cell>
          <cell r="F43">
            <v>6219</v>
          </cell>
          <cell r="G43">
            <v>728</v>
          </cell>
          <cell r="H43">
            <v>17</v>
          </cell>
          <cell r="I43">
            <v>987</v>
          </cell>
          <cell r="M43">
            <v>21642</v>
          </cell>
        </row>
        <row r="44">
          <cell r="D44">
            <v>44751</v>
          </cell>
          <cell r="E44">
            <v>2666</v>
          </cell>
          <cell r="F44">
            <v>22792</v>
          </cell>
          <cell r="G44">
            <v>15097</v>
          </cell>
          <cell r="H44">
            <v>66</v>
          </cell>
          <cell r="I44">
            <v>3721</v>
          </cell>
          <cell r="M44">
            <v>222210</v>
          </cell>
        </row>
        <row r="45">
          <cell r="D45">
            <v>184466</v>
          </cell>
          <cell r="E45">
            <v>15910</v>
          </cell>
          <cell r="F45">
            <v>134643</v>
          </cell>
          <cell r="G45">
            <v>75816</v>
          </cell>
          <cell r="H45">
            <v>1698</v>
          </cell>
          <cell r="I45">
            <v>37740</v>
          </cell>
          <cell r="M45">
            <v>827294</v>
          </cell>
        </row>
        <row r="46">
          <cell r="D46">
            <v>48447</v>
          </cell>
          <cell r="E46">
            <v>7599</v>
          </cell>
          <cell r="F46">
            <v>50517</v>
          </cell>
          <cell r="G46">
            <v>13121</v>
          </cell>
          <cell r="H46">
            <v>450</v>
          </cell>
          <cell r="I46">
            <v>10501</v>
          </cell>
          <cell r="M46">
            <v>219143</v>
          </cell>
        </row>
        <row r="47">
          <cell r="D47">
            <v>49065</v>
          </cell>
          <cell r="E47">
            <v>6968</v>
          </cell>
          <cell r="F47">
            <v>45631</v>
          </cell>
          <cell r="G47">
            <v>35569</v>
          </cell>
          <cell r="H47">
            <v>108</v>
          </cell>
          <cell r="I47">
            <v>11002</v>
          </cell>
          <cell r="M47">
            <v>737239</v>
          </cell>
        </row>
        <row r="48">
          <cell r="D48">
            <v>10830</v>
          </cell>
          <cell r="E48">
            <v>1315</v>
          </cell>
          <cell r="F48">
            <v>16921</v>
          </cell>
          <cell r="G48">
            <v>1508</v>
          </cell>
          <cell r="H48">
            <v>101</v>
          </cell>
          <cell r="I48">
            <v>3725</v>
          </cell>
          <cell r="M48">
            <v>85431</v>
          </cell>
        </row>
        <row r="49">
          <cell r="D49">
            <v>91638</v>
          </cell>
          <cell r="E49">
            <v>8841</v>
          </cell>
          <cell r="F49">
            <v>77579</v>
          </cell>
          <cell r="G49">
            <v>34131</v>
          </cell>
          <cell r="H49">
            <v>810</v>
          </cell>
          <cell r="I49">
            <v>10398</v>
          </cell>
          <cell r="M49">
            <v>377716</v>
          </cell>
        </row>
        <row r="50">
          <cell r="D50">
            <v>12226</v>
          </cell>
          <cell r="E50">
            <v>1554</v>
          </cell>
          <cell r="F50">
            <v>7884</v>
          </cell>
          <cell r="G50">
            <v>3945</v>
          </cell>
          <cell r="H50">
            <v>31</v>
          </cell>
          <cell r="I50">
            <v>2169</v>
          </cell>
          <cell r="M50">
            <v>57476</v>
          </cell>
        </row>
        <row r="51">
          <cell r="D51">
            <v>20499</v>
          </cell>
          <cell r="E51">
            <v>1490</v>
          </cell>
          <cell r="F51">
            <v>15291</v>
          </cell>
          <cell r="G51">
            <v>5093</v>
          </cell>
          <cell r="H51">
            <v>148</v>
          </cell>
          <cell r="I51">
            <v>3639</v>
          </cell>
          <cell r="M51">
            <v>140707</v>
          </cell>
        </row>
        <row r="52">
          <cell r="D52">
            <v>44251</v>
          </cell>
          <cell r="E52">
            <v>4838</v>
          </cell>
          <cell r="F52">
            <v>45299</v>
          </cell>
          <cell r="G52">
            <v>8620</v>
          </cell>
          <cell r="H52" t="str">
            <v>-1</v>
          </cell>
          <cell r="I52">
            <v>9192</v>
          </cell>
          <cell r="M52">
            <v>209115</v>
          </cell>
        </row>
        <row r="53">
          <cell r="D53">
            <v>24118</v>
          </cell>
          <cell r="E53">
            <v>2446</v>
          </cell>
          <cell r="F53">
            <v>26254</v>
          </cell>
          <cell r="G53">
            <v>8825</v>
          </cell>
          <cell r="H53">
            <v>246</v>
          </cell>
          <cell r="I53">
            <v>5792</v>
          </cell>
          <cell r="M53">
            <v>119458</v>
          </cell>
        </row>
        <row r="54">
          <cell r="D54">
            <v>26864</v>
          </cell>
          <cell r="E54">
            <v>1928</v>
          </cell>
          <cell r="F54">
            <v>14945</v>
          </cell>
          <cell r="G54">
            <v>9247</v>
          </cell>
          <cell r="H54">
            <v>211</v>
          </cell>
          <cell r="I54">
            <v>3393</v>
          </cell>
          <cell r="M54">
            <v>113868</v>
          </cell>
        </row>
        <row r="55">
          <cell r="D55">
            <v>57972</v>
          </cell>
          <cell r="E55">
            <v>10735</v>
          </cell>
          <cell r="F55">
            <v>118496</v>
          </cell>
          <cell r="G55">
            <v>21905</v>
          </cell>
          <cell r="H55">
            <v>1136</v>
          </cell>
          <cell r="I55">
            <v>33593</v>
          </cell>
          <cell r="M55">
            <v>503893</v>
          </cell>
        </row>
        <row r="56">
          <cell r="D56">
            <v>67341</v>
          </cell>
          <cell r="E56">
            <v>2975</v>
          </cell>
          <cell r="F56">
            <v>24226</v>
          </cell>
          <cell r="G56">
            <v>9221</v>
          </cell>
          <cell r="H56">
            <v>65</v>
          </cell>
          <cell r="I56">
            <v>7912</v>
          </cell>
          <cell r="M56">
            <v>138147</v>
          </cell>
        </row>
        <row r="57">
          <cell r="D57">
            <v>48667</v>
          </cell>
          <cell r="E57">
            <v>4314</v>
          </cell>
          <cell r="F57">
            <v>29988</v>
          </cell>
          <cell r="G57">
            <v>14445</v>
          </cell>
          <cell r="H57">
            <v>1073</v>
          </cell>
          <cell r="I57">
            <v>7380</v>
          </cell>
          <cell r="M57">
            <v>237901</v>
          </cell>
        </row>
        <row r="58">
          <cell r="D58">
            <v>260845</v>
          </cell>
          <cell r="E58">
            <v>26764</v>
          </cell>
          <cell r="F58">
            <v>238193</v>
          </cell>
          <cell r="G58">
            <v>94901</v>
          </cell>
          <cell r="H58">
            <v>1636</v>
          </cell>
          <cell r="I58">
            <v>44738</v>
          </cell>
          <cell r="M58">
            <v>1634950</v>
          </cell>
        </row>
        <row r="59">
          <cell r="D59">
            <v>154841</v>
          </cell>
          <cell r="E59">
            <v>13424</v>
          </cell>
          <cell r="F59">
            <v>102533</v>
          </cell>
          <cell r="G59">
            <v>33228</v>
          </cell>
          <cell r="H59">
            <v>223</v>
          </cell>
          <cell r="I59">
            <v>25916</v>
          </cell>
          <cell r="M59">
            <v>413023</v>
          </cell>
        </row>
        <row r="60">
          <cell r="D60">
            <v>73591</v>
          </cell>
          <cell r="E60">
            <v>11374</v>
          </cell>
          <cell r="F60">
            <v>122916</v>
          </cell>
          <cell r="G60">
            <v>22041</v>
          </cell>
          <cell r="H60">
            <v>2799</v>
          </cell>
          <cell r="I60">
            <v>31148</v>
          </cell>
          <cell r="M60">
            <v>676636</v>
          </cell>
        </row>
        <row r="61">
          <cell r="D61">
            <v>28759</v>
          </cell>
          <cell r="E61">
            <v>4029</v>
          </cell>
          <cell r="F61">
            <v>51492</v>
          </cell>
          <cell r="G61">
            <v>11778</v>
          </cell>
          <cell r="H61">
            <v>423</v>
          </cell>
          <cell r="I61">
            <v>12192</v>
          </cell>
          <cell r="M61">
            <v>229856</v>
          </cell>
        </row>
        <row r="62">
          <cell r="D62">
            <v>54949</v>
          </cell>
          <cell r="E62">
            <v>7763</v>
          </cell>
          <cell r="F62">
            <v>64872</v>
          </cell>
          <cell r="G62">
            <v>19329</v>
          </cell>
          <cell r="H62">
            <v>127</v>
          </cell>
          <cell r="I62">
            <v>18655</v>
          </cell>
          <cell r="M62">
            <v>291567</v>
          </cell>
        </row>
        <row r="63">
          <cell r="D63">
            <v>7879</v>
          </cell>
          <cell r="E63">
            <v>793</v>
          </cell>
          <cell r="F63">
            <v>5797</v>
          </cell>
          <cell r="G63">
            <v>2211</v>
          </cell>
          <cell r="H63">
            <v>25</v>
          </cell>
          <cell r="I63">
            <v>1319</v>
          </cell>
          <cell r="M63">
            <v>35644</v>
          </cell>
        </row>
        <row r="64">
          <cell r="D64">
            <v>30364</v>
          </cell>
          <cell r="E64">
            <v>1287</v>
          </cell>
          <cell r="F64">
            <v>40151</v>
          </cell>
          <cell r="G64">
            <v>4807</v>
          </cell>
          <cell r="H64">
            <v>376</v>
          </cell>
          <cell r="I64">
            <v>10244</v>
          </cell>
          <cell r="M64">
            <v>114659</v>
          </cell>
        </row>
        <row r="65">
          <cell r="D65">
            <v>33434</v>
          </cell>
          <cell r="E65">
            <v>1531</v>
          </cell>
          <cell r="F65">
            <v>15850</v>
          </cell>
          <cell r="G65">
            <v>3826</v>
          </cell>
          <cell r="H65">
            <v>104</v>
          </cell>
          <cell r="I65">
            <v>3684</v>
          </cell>
          <cell r="M65">
            <v>93117</v>
          </cell>
        </row>
        <row r="66">
          <cell r="D66">
            <v>30837</v>
          </cell>
          <cell r="E66">
            <v>2666</v>
          </cell>
          <cell r="F66">
            <v>21639</v>
          </cell>
          <cell r="G66">
            <v>16678</v>
          </cell>
          <cell r="H66">
            <v>314</v>
          </cell>
          <cell r="I66">
            <v>4865</v>
          </cell>
          <cell r="M66">
            <v>152810</v>
          </cell>
        </row>
        <row r="67">
          <cell r="D67">
            <v>34743</v>
          </cell>
          <cell r="E67">
            <v>4417</v>
          </cell>
          <cell r="F67">
            <v>25069</v>
          </cell>
          <cell r="G67">
            <v>6430</v>
          </cell>
          <cell r="H67">
            <v>269</v>
          </cell>
          <cell r="I67">
            <v>8465</v>
          </cell>
          <cell r="M67">
            <v>177812</v>
          </cell>
        </row>
        <row r="68">
          <cell r="D68">
            <v>66635</v>
          </cell>
          <cell r="E68">
            <v>6937</v>
          </cell>
          <cell r="F68">
            <v>46520</v>
          </cell>
          <cell r="G68">
            <v>18371</v>
          </cell>
          <cell r="H68">
            <v>639</v>
          </cell>
          <cell r="I68">
            <v>11499</v>
          </cell>
          <cell r="M68">
            <v>273580</v>
          </cell>
        </row>
        <row r="69">
          <cell r="D69">
            <v>5691</v>
          </cell>
          <cell r="E69">
            <v>250</v>
          </cell>
          <cell r="F69">
            <v>2777</v>
          </cell>
          <cell r="G69">
            <v>550</v>
          </cell>
          <cell r="H69">
            <v>53</v>
          </cell>
          <cell r="I69">
            <v>437</v>
          </cell>
          <cell r="M69">
            <v>15124</v>
          </cell>
        </row>
        <row r="70">
          <cell r="D70">
            <v>15406</v>
          </cell>
          <cell r="E70">
            <v>1740</v>
          </cell>
          <cell r="F70">
            <v>16027</v>
          </cell>
          <cell r="G70">
            <v>3185</v>
          </cell>
          <cell r="H70">
            <v>69</v>
          </cell>
          <cell r="I70">
            <v>1897</v>
          </cell>
          <cell r="M70">
            <v>227924</v>
          </cell>
        </row>
        <row r="71">
          <cell r="D71">
            <v>65837</v>
          </cell>
          <cell r="E71">
            <v>4652</v>
          </cell>
          <cell r="F71">
            <v>20044</v>
          </cell>
          <cell r="G71">
            <v>12440</v>
          </cell>
          <cell r="H71">
            <v>304</v>
          </cell>
          <cell r="I71">
            <v>4534</v>
          </cell>
          <cell r="M71">
            <v>206479</v>
          </cell>
        </row>
        <row r="72">
          <cell r="D72">
            <v>81282</v>
          </cell>
          <cell r="E72">
            <v>9306</v>
          </cell>
          <cell r="F72">
            <v>64591</v>
          </cell>
          <cell r="G72">
            <v>28942</v>
          </cell>
          <cell r="H72">
            <v>1292</v>
          </cell>
          <cell r="I72">
            <v>16061</v>
          </cell>
          <cell r="M72">
            <v>352323</v>
          </cell>
        </row>
        <row r="73">
          <cell r="D73">
            <v>40745</v>
          </cell>
          <cell r="E73">
            <v>2976</v>
          </cell>
          <cell r="F73">
            <v>31852</v>
          </cell>
          <cell r="G73">
            <v>8497</v>
          </cell>
          <cell r="H73">
            <v>129</v>
          </cell>
          <cell r="I73">
            <v>5118</v>
          </cell>
          <cell r="M73">
            <v>174039</v>
          </cell>
        </row>
        <row r="74">
          <cell r="D74">
            <v>32357</v>
          </cell>
          <cell r="E74">
            <v>874</v>
          </cell>
          <cell r="F74">
            <v>23656</v>
          </cell>
          <cell r="G74">
            <v>5311</v>
          </cell>
          <cell r="H74">
            <v>294</v>
          </cell>
          <cell r="I74">
            <v>4031</v>
          </cell>
          <cell r="M74">
            <v>92308</v>
          </cell>
        </row>
        <row r="75">
          <cell r="D75">
            <v>54429</v>
          </cell>
          <cell r="E75">
            <v>4652</v>
          </cell>
          <cell r="F75">
            <v>48284</v>
          </cell>
          <cell r="G75">
            <v>8975</v>
          </cell>
          <cell r="H75">
            <v>204</v>
          </cell>
          <cell r="I75">
            <v>8186</v>
          </cell>
          <cell r="M75">
            <v>286084</v>
          </cell>
        </row>
        <row r="76">
          <cell r="D76">
            <v>11936</v>
          </cell>
          <cell r="E76">
            <v>1148</v>
          </cell>
          <cell r="F76">
            <v>4390</v>
          </cell>
          <cell r="G76">
            <v>2055</v>
          </cell>
          <cell r="H76">
            <v>26</v>
          </cell>
          <cell r="I76">
            <v>646</v>
          </cell>
          <cell r="M76">
            <v>76568</v>
          </cell>
        </row>
        <row r="77">
          <cell r="D77">
            <v>86897</v>
          </cell>
          <cell r="E77">
            <v>11096</v>
          </cell>
          <cell r="F77">
            <v>119171</v>
          </cell>
          <cell r="G77">
            <v>29961</v>
          </cell>
          <cell r="H77">
            <v>669</v>
          </cell>
          <cell r="I77">
            <v>24140</v>
          </cell>
          <cell r="M77">
            <v>567974</v>
          </cell>
        </row>
        <row r="78">
          <cell r="D78">
            <v>26650</v>
          </cell>
          <cell r="E78">
            <v>1639</v>
          </cell>
          <cell r="F78">
            <v>32045</v>
          </cell>
          <cell r="G78">
            <v>6889</v>
          </cell>
          <cell r="H78">
            <v>197</v>
          </cell>
          <cell r="I78">
            <v>7578</v>
          </cell>
          <cell r="M78">
            <v>173235</v>
          </cell>
        </row>
        <row r="79">
          <cell r="D79">
            <v>44148</v>
          </cell>
          <cell r="E79">
            <v>1771</v>
          </cell>
          <cell r="F79">
            <v>23168</v>
          </cell>
          <cell r="G79">
            <v>5515</v>
          </cell>
          <cell r="H79">
            <v>40</v>
          </cell>
          <cell r="I79">
            <v>4414</v>
          </cell>
          <cell r="M79">
            <v>125626</v>
          </cell>
        </row>
        <row r="80">
          <cell r="D80">
            <v>78848</v>
          </cell>
          <cell r="E80">
            <v>7230</v>
          </cell>
          <cell r="F80">
            <v>61462</v>
          </cell>
          <cell r="G80">
            <v>33907</v>
          </cell>
          <cell r="H80">
            <v>940</v>
          </cell>
          <cell r="I80">
            <v>24401</v>
          </cell>
          <cell r="M80">
            <v>362763</v>
          </cell>
        </row>
        <row r="81">
          <cell r="D81">
            <v>160232</v>
          </cell>
          <cell r="E81">
            <v>32572</v>
          </cell>
          <cell r="F81">
            <v>261625</v>
          </cell>
          <cell r="G81">
            <v>51246</v>
          </cell>
          <cell r="H81">
            <v>805</v>
          </cell>
          <cell r="I81">
            <v>44314</v>
          </cell>
          <cell r="M81">
            <v>1176569</v>
          </cell>
        </row>
        <row r="82">
          <cell r="D82">
            <v>1169104</v>
          </cell>
          <cell r="E82">
            <v>237421</v>
          </cell>
          <cell r="F82">
            <v>2779806</v>
          </cell>
          <cell r="G82">
            <v>656438</v>
          </cell>
          <cell r="H82">
            <v>4490</v>
          </cell>
          <cell r="I82">
            <v>624628</v>
          </cell>
          <cell r="M82">
            <v>8602921</v>
          </cell>
        </row>
        <row r="83">
          <cell r="D83">
            <v>7810</v>
          </cell>
          <cell r="E83">
            <v>454</v>
          </cell>
          <cell r="F83">
            <v>4043</v>
          </cell>
          <cell r="G83">
            <v>3237</v>
          </cell>
          <cell r="H83">
            <v>458</v>
          </cell>
          <cell r="I83">
            <v>288</v>
          </cell>
          <cell r="M83">
            <v>111362</v>
          </cell>
        </row>
        <row r="84">
          <cell r="D84">
            <v>58457</v>
          </cell>
          <cell r="E84">
            <v>4384</v>
          </cell>
          <cell r="F84">
            <v>40417</v>
          </cell>
          <cell r="G84">
            <v>13963</v>
          </cell>
          <cell r="H84">
            <v>1981</v>
          </cell>
          <cell r="I84">
            <v>12726</v>
          </cell>
          <cell r="M84">
            <v>212250</v>
          </cell>
        </row>
        <row r="85">
          <cell r="D85">
            <v>74277</v>
          </cell>
          <cell r="E85">
            <v>8443</v>
          </cell>
          <cell r="F85">
            <v>71335</v>
          </cell>
          <cell r="G85">
            <v>20590</v>
          </cell>
          <cell r="H85">
            <v>401</v>
          </cell>
          <cell r="I85">
            <v>13270</v>
          </cell>
          <cell r="M85">
            <v>299244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hnson, Amanda" id="{0D8F2F0D-EAEB-9F44-9DD3-4752F47F86E9}" userId="S::amanda.johnson@ncdcr.gov::ce8b6712-a6d8-4cbd-9cac-dcee64a40f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" dT="2021-10-29T18:04:01.21" personId="{0D8F2F0D-EAEB-9F44-9DD3-4752F47F86E9}" id="{FAFCB52E-39FA-F54C-AA96-28DD089259EA}">
    <text>Annual hours reports hours facilities were open to the public. Some libraries report 0 open hours, however, services were provided via remotely or via curbside service.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65"/>
  <sheetViews>
    <sheetView tabSelected="1" view="pageBreakPreview" zoomScaleNormal="100" zoomScaleSheetLayoutView="100" workbookViewId="0">
      <selection activeCell="L10" sqref="L10"/>
    </sheetView>
  </sheetViews>
  <sheetFormatPr defaultColWidth="8.85546875" defaultRowHeight="12.75"/>
  <cols>
    <col min="2" max="2" width="11.85546875" customWidth="1"/>
    <col min="3" max="3" width="14.42578125" customWidth="1"/>
    <col min="4" max="4" width="15.85546875" customWidth="1"/>
    <col min="5" max="5" width="13.7109375" customWidth="1"/>
    <col min="6" max="6" width="14.42578125" customWidth="1"/>
    <col min="7" max="7" width="17.42578125" customWidth="1"/>
    <col min="8" max="8" width="15.140625" customWidth="1"/>
    <col min="9" max="9" width="20.28515625" customWidth="1"/>
    <col min="12" max="57" width="8.85546875" style="38"/>
  </cols>
  <sheetData>
    <row r="1" spans="1:57">
      <c r="A1" s="5"/>
      <c r="B1" s="538"/>
      <c r="C1" s="538"/>
      <c r="D1" s="538"/>
      <c r="E1" s="538"/>
      <c r="F1" s="538"/>
      <c r="G1" s="538"/>
      <c r="H1" s="538"/>
      <c r="I1" s="538"/>
      <c r="J1" s="522"/>
      <c r="K1" s="522"/>
    </row>
    <row r="2" spans="1:57" ht="29.25">
      <c r="A2" s="539" t="s">
        <v>0</v>
      </c>
      <c r="B2" s="539"/>
      <c r="C2" s="539"/>
      <c r="D2" s="539"/>
      <c r="E2" s="539"/>
      <c r="F2" s="539"/>
      <c r="G2" s="539"/>
      <c r="H2" s="539"/>
      <c r="I2" s="539"/>
      <c r="J2" s="522"/>
      <c r="K2" s="522"/>
    </row>
    <row r="3" spans="1:57" ht="19.5">
      <c r="A3" s="540" t="s">
        <v>1</v>
      </c>
      <c r="B3" s="540"/>
      <c r="C3" s="540"/>
      <c r="D3" s="540"/>
      <c r="E3" s="540"/>
      <c r="F3" s="540"/>
      <c r="G3" s="540"/>
      <c r="H3" s="540"/>
      <c r="I3" s="540"/>
      <c r="J3" s="522"/>
      <c r="K3" s="522"/>
    </row>
    <row r="4" spans="1:57" ht="16.5">
      <c r="A4" s="26"/>
      <c r="B4" s="534" t="s">
        <v>2</v>
      </c>
      <c r="C4" s="534"/>
      <c r="D4" s="534"/>
      <c r="E4" s="534"/>
      <c r="F4" s="534"/>
      <c r="G4" s="534"/>
      <c r="H4" s="534"/>
      <c r="I4" s="534"/>
      <c r="J4" s="522"/>
      <c r="K4" s="522"/>
    </row>
    <row r="5" spans="1:57" ht="16.5">
      <c r="A5" s="535"/>
      <c r="B5" s="535"/>
      <c r="C5" s="6" t="s">
        <v>3</v>
      </c>
      <c r="D5" s="6"/>
      <c r="E5" s="6"/>
      <c r="F5" s="6"/>
      <c r="G5" s="6"/>
      <c r="H5" s="6"/>
      <c r="I5" s="2"/>
      <c r="J5" s="522"/>
      <c r="K5" s="522"/>
    </row>
    <row r="6" spans="1:57" s="11" customFormat="1" ht="16.5">
      <c r="A6" s="72"/>
      <c r="B6" s="72"/>
      <c r="C6" s="537" t="s">
        <v>4</v>
      </c>
      <c r="D6" s="537"/>
      <c r="E6" s="537"/>
      <c r="F6" s="537"/>
      <c r="G6" s="537"/>
      <c r="H6" s="537"/>
      <c r="I6" s="537"/>
      <c r="J6" s="71"/>
      <c r="K6" s="71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6.5" thickBot="1">
      <c r="A7" s="26"/>
      <c r="B7" s="536"/>
      <c r="C7" s="536"/>
      <c r="D7" s="536"/>
      <c r="E7" s="536"/>
      <c r="F7" s="536"/>
      <c r="G7" s="536"/>
      <c r="H7" s="536"/>
      <c r="I7" s="536"/>
      <c r="J7" s="522"/>
      <c r="K7" s="522"/>
    </row>
    <row r="8" spans="1:57" ht="20.25" thickBot="1">
      <c r="A8" s="8"/>
      <c r="B8" s="531" t="s">
        <v>5</v>
      </c>
      <c r="C8" s="532"/>
      <c r="D8" s="532"/>
      <c r="E8" s="532"/>
      <c r="F8" s="532"/>
      <c r="G8" s="532"/>
      <c r="H8" s="532"/>
      <c r="I8" s="533"/>
      <c r="J8" s="522"/>
      <c r="K8" s="522"/>
    </row>
    <row r="9" spans="1:57" ht="15.75">
      <c r="A9" s="5"/>
      <c r="B9" s="527" t="s">
        <v>6</v>
      </c>
      <c r="C9" s="4" t="s">
        <v>7</v>
      </c>
      <c r="D9" s="4" t="s">
        <v>8</v>
      </c>
      <c r="E9" s="4" t="s">
        <v>9</v>
      </c>
      <c r="F9" s="4" t="s">
        <v>10</v>
      </c>
      <c r="G9" s="4"/>
      <c r="H9" s="4" t="s">
        <v>11</v>
      </c>
      <c r="I9" s="476" t="s">
        <v>12</v>
      </c>
      <c r="J9" s="529"/>
      <c r="K9" s="522"/>
    </row>
    <row r="10" spans="1:57" ht="15.75">
      <c r="A10" s="5"/>
      <c r="B10" s="530"/>
      <c r="C10" s="9" t="s">
        <v>8</v>
      </c>
      <c r="D10" s="9" t="s">
        <v>13</v>
      </c>
      <c r="E10" s="9" t="s">
        <v>8</v>
      </c>
      <c r="F10" s="9" t="s">
        <v>14</v>
      </c>
      <c r="G10" s="9" t="s">
        <v>7</v>
      </c>
      <c r="H10" s="9" t="s">
        <v>15</v>
      </c>
      <c r="I10" s="477" t="s">
        <v>16</v>
      </c>
      <c r="J10" s="529"/>
      <c r="K10" s="522"/>
    </row>
    <row r="11" spans="1:57" ht="16.5" thickBot="1">
      <c r="A11" s="5"/>
      <c r="B11" s="528"/>
      <c r="C11" s="9" t="s">
        <v>13</v>
      </c>
      <c r="D11" s="9" t="s">
        <v>17</v>
      </c>
      <c r="E11" s="9" t="s">
        <v>18</v>
      </c>
      <c r="F11" s="9" t="s">
        <v>19</v>
      </c>
      <c r="G11" s="9" t="s">
        <v>12</v>
      </c>
      <c r="H11" s="9" t="s">
        <v>20</v>
      </c>
      <c r="I11" s="477"/>
      <c r="J11" s="529"/>
      <c r="K11" s="522"/>
    </row>
    <row r="12" spans="1:57" ht="15.75">
      <c r="A12" s="5"/>
      <c r="B12" s="478" t="s">
        <v>21</v>
      </c>
      <c r="C12" s="7">
        <v>15523774</v>
      </c>
      <c r="D12" s="1">
        <v>1.52</v>
      </c>
      <c r="E12" s="7">
        <v>36562723</v>
      </c>
      <c r="F12" s="7">
        <v>13496305</v>
      </c>
      <c r="G12" s="7">
        <v>57878758</v>
      </c>
      <c r="H12" s="10">
        <v>5.68</v>
      </c>
      <c r="I12" s="479">
        <v>5.63</v>
      </c>
      <c r="J12" s="529"/>
      <c r="K12" s="522"/>
    </row>
    <row r="13" spans="1:57" ht="15.75">
      <c r="A13" s="5"/>
      <c r="B13" s="480" t="s">
        <v>22</v>
      </c>
      <c r="C13" s="481">
        <v>15446036</v>
      </c>
      <c r="D13" s="482">
        <v>1.5</v>
      </c>
      <c r="E13" s="481">
        <v>35962805</v>
      </c>
      <c r="F13" s="481">
        <v>13287504</v>
      </c>
      <c r="G13" s="481">
        <v>56296054</v>
      </c>
      <c r="H13" s="483">
        <v>4.37</v>
      </c>
      <c r="I13" s="484">
        <v>5.41</v>
      </c>
      <c r="J13" s="529"/>
      <c r="K13" s="522"/>
    </row>
    <row r="14" spans="1:57" ht="15.75">
      <c r="A14" s="5"/>
      <c r="B14" s="480" t="s">
        <v>23</v>
      </c>
      <c r="C14" s="481">
        <v>15426176</v>
      </c>
      <c r="D14" s="482">
        <v>1.48</v>
      </c>
      <c r="E14" s="481">
        <v>37015195</v>
      </c>
      <c r="F14" s="481">
        <v>17035438</v>
      </c>
      <c r="G14" s="481">
        <v>60823414</v>
      </c>
      <c r="H14" s="483">
        <v>4.08</v>
      </c>
      <c r="I14" s="484">
        <v>5.85</v>
      </c>
      <c r="J14" s="529"/>
      <c r="K14" s="522"/>
    </row>
    <row r="15" spans="1:57" ht="15.75">
      <c r="A15" s="5"/>
      <c r="B15" s="480" t="s">
        <v>24</v>
      </c>
      <c r="C15" s="481">
        <v>15011479</v>
      </c>
      <c r="D15" s="482">
        <v>1.44</v>
      </c>
      <c r="E15" s="481">
        <v>28549493</v>
      </c>
      <c r="F15" s="481">
        <v>29216695</v>
      </c>
      <c r="G15" s="481">
        <v>62330009</v>
      </c>
      <c r="H15" s="483">
        <v>4.22</v>
      </c>
      <c r="I15" s="484">
        <v>5.99</v>
      </c>
      <c r="J15" s="529"/>
      <c r="K15" s="522"/>
    </row>
    <row r="16" spans="1:57" ht="15.75">
      <c r="A16" s="5"/>
      <c r="B16" s="480" t="s">
        <v>25</v>
      </c>
      <c r="C16" s="3">
        <v>14869562</v>
      </c>
      <c r="D16" s="501">
        <v>1.4053730307303742</v>
      </c>
      <c r="E16" s="3">
        <v>28549493</v>
      </c>
      <c r="F16" s="3">
        <v>25828209</v>
      </c>
      <c r="G16" s="3">
        <v>49290435</v>
      </c>
      <c r="H16" s="12">
        <v>5.6228208330886087</v>
      </c>
      <c r="I16" s="506">
        <v>4.6586071615269171</v>
      </c>
      <c r="J16" s="529"/>
      <c r="K16" s="522"/>
    </row>
    <row r="17" spans="1:11" ht="16.5" thickBot="1">
      <c r="A17" s="5"/>
      <c r="B17" s="485" t="s">
        <v>26</v>
      </c>
      <c r="C17" s="13"/>
      <c r="D17" s="13"/>
      <c r="E17" s="13"/>
      <c r="F17" s="13"/>
      <c r="G17" s="13"/>
      <c r="H17" s="13"/>
      <c r="I17" s="13"/>
      <c r="J17" s="529"/>
      <c r="K17" s="522"/>
    </row>
    <row r="18" spans="1:11" ht="20.25" thickBot="1">
      <c r="A18" s="8"/>
      <c r="B18" s="524" t="s">
        <v>27</v>
      </c>
      <c r="C18" s="525"/>
      <c r="D18" s="525"/>
      <c r="E18" s="525"/>
      <c r="F18" s="525"/>
      <c r="G18" s="525"/>
      <c r="H18" s="525"/>
      <c r="I18" s="526"/>
      <c r="J18" s="522"/>
      <c r="K18" s="522"/>
    </row>
    <row r="19" spans="1:11" ht="15.75">
      <c r="A19" s="5"/>
      <c r="B19" s="527" t="s">
        <v>6</v>
      </c>
      <c r="C19" s="15" t="s">
        <v>28</v>
      </c>
      <c r="D19" s="4" t="s">
        <v>29</v>
      </c>
      <c r="E19" s="4" t="s">
        <v>7</v>
      </c>
      <c r="F19" s="4" t="s">
        <v>30</v>
      </c>
      <c r="G19" s="4" t="s">
        <v>31</v>
      </c>
      <c r="H19" s="4" t="s">
        <v>7</v>
      </c>
      <c r="I19" s="476" t="s">
        <v>11</v>
      </c>
      <c r="J19" s="529"/>
      <c r="K19" s="522"/>
    </row>
    <row r="20" spans="1:11" ht="16.5" thickBot="1">
      <c r="A20" s="5"/>
      <c r="B20" s="528"/>
      <c r="C20" s="16" t="s">
        <v>32</v>
      </c>
      <c r="D20" s="9" t="s">
        <v>33</v>
      </c>
      <c r="E20" s="9" t="s">
        <v>34</v>
      </c>
      <c r="F20" s="9" t="s">
        <v>33</v>
      </c>
      <c r="G20" s="9" t="s">
        <v>35</v>
      </c>
      <c r="H20" s="9" t="s">
        <v>35</v>
      </c>
      <c r="I20" s="477" t="s">
        <v>36</v>
      </c>
      <c r="J20" s="529"/>
      <c r="K20" s="522"/>
    </row>
    <row r="21" spans="1:11" ht="15.75">
      <c r="A21" s="5"/>
      <c r="B21" s="478" t="s">
        <v>21</v>
      </c>
      <c r="C21" s="17">
        <v>209514071</v>
      </c>
      <c r="D21" s="10">
        <v>20.48</v>
      </c>
      <c r="E21" s="17">
        <v>14796434</v>
      </c>
      <c r="F21" s="10">
        <v>1.45</v>
      </c>
      <c r="G21" s="17">
        <v>1607567</v>
      </c>
      <c r="H21" s="17">
        <v>236262819</v>
      </c>
      <c r="I21" s="486">
        <v>23.09</v>
      </c>
      <c r="J21" s="529"/>
      <c r="K21" s="522"/>
    </row>
    <row r="22" spans="1:11" ht="15.75">
      <c r="A22" s="5"/>
      <c r="B22" s="480" t="s">
        <v>22</v>
      </c>
      <c r="C22" s="487">
        <v>215761057</v>
      </c>
      <c r="D22" s="483">
        <v>21.09</v>
      </c>
      <c r="E22" s="487">
        <v>15011790</v>
      </c>
      <c r="F22" s="483">
        <v>1.47</v>
      </c>
      <c r="G22" s="487">
        <v>1416012</v>
      </c>
      <c r="H22" s="487">
        <v>242810189</v>
      </c>
      <c r="I22" s="488">
        <v>23.9</v>
      </c>
      <c r="J22" s="529"/>
      <c r="K22" s="522"/>
    </row>
    <row r="23" spans="1:11" ht="15.75">
      <c r="A23" s="5"/>
      <c r="B23" s="480" t="s">
        <v>23</v>
      </c>
      <c r="C23" s="487">
        <v>221420538</v>
      </c>
      <c r="D23" s="483">
        <v>21.29</v>
      </c>
      <c r="E23" s="487">
        <v>14192173</v>
      </c>
      <c r="F23" s="483">
        <v>1.36</v>
      </c>
      <c r="G23" s="487">
        <v>1729114</v>
      </c>
      <c r="H23" s="487">
        <v>247903148</v>
      </c>
      <c r="I23" s="488">
        <v>23.83</v>
      </c>
      <c r="J23" s="529"/>
      <c r="K23" s="522"/>
    </row>
    <row r="24" spans="1:11" ht="15.75">
      <c r="A24" s="5"/>
      <c r="B24" s="480" t="s">
        <v>24</v>
      </c>
      <c r="C24" s="487">
        <v>231677668</v>
      </c>
      <c r="D24" s="483">
        <v>22.27</v>
      </c>
      <c r="E24" s="487">
        <v>14182131</v>
      </c>
      <c r="F24" s="483">
        <v>1.36</v>
      </c>
      <c r="G24" s="487">
        <v>1570272</v>
      </c>
      <c r="H24" s="487">
        <v>262746089</v>
      </c>
      <c r="I24" s="488">
        <v>25.26</v>
      </c>
      <c r="J24" s="529"/>
      <c r="K24" s="522"/>
    </row>
    <row r="25" spans="1:11" ht="16.5" thickBot="1">
      <c r="A25" s="5"/>
      <c r="B25" s="480" t="s">
        <v>25</v>
      </c>
      <c r="C25" s="18">
        <v>243989997.76999998</v>
      </c>
      <c r="D25" s="19">
        <v>23.060327038141548</v>
      </c>
      <c r="E25" s="18">
        <v>14182131</v>
      </c>
      <c r="F25" s="19">
        <v>1.3404015818142587</v>
      </c>
      <c r="G25" s="18">
        <v>3230675.02</v>
      </c>
      <c r="H25" s="18">
        <v>277151284.7899999</v>
      </c>
      <c r="I25" s="489">
        <v>26.194513401009338</v>
      </c>
      <c r="J25" s="529"/>
      <c r="K25" s="522"/>
    </row>
    <row r="26" spans="1:11" ht="16.5" thickBot="1">
      <c r="A26" s="8"/>
      <c r="B26" s="485" t="s">
        <v>26</v>
      </c>
      <c r="C26" s="14"/>
      <c r="D26" s="14"/>
      <c r="E26" s="14"/>
      <c r="F26" s="14"/>
      <c r="G26" s="14"/>
      <c r="H26" s="14"/>
      <c r="I26" s="14"/>
      <c r="J26" s="529"/>
      <c r="K26" s="522"/>
    </row>
    <row r="27" spans="1:11" ht="20.25" thickBot="1">
      <c r="A27" s="5"/>
      <c r="B27" s="524" t="s">
        <v>37</v>
      </c>
      <c r="C27" s="525"/>
      <c r="D27" s="525"/>
      <c r="E27" s="525"/>
      <c r="F27" s="525"/>
      <c r="G27" s="525"/>
      <c r="H27" s="525"/>
      <c r="I27" s="526"/>
      <c r="J27" s="522"/>
      <c r="K27" s="522"/>
    </row>
    <row r="28" spans="1:11" ht="15.75">
      <c r="A28" s="5"/>
      <c r="B28" s="490"/>
      <c r="C28" s="4" t="s">
        <v>38</v>
      </c>
      <c r="D28" s="4" t="s">
        <v>38</v>
      </c>
      <c r="E28" s="4" t="s">
        <v>14</v>
      </c>
      <c r="F28" s="4" t="s">
        <v>14</v>
      </c>
      <c r="G28" s="4" t="s">
        <v>39</v>
      </c>
      <c r="H28" s="4" t="s">
        <v>39</v>
      </c>
      <c r="I28" s="476" t="s">
        <v>7</v>
      </c>
      <c r="J28" s="529"/>
      <c r="K28" s="522"/>
    </row>
    <row r="29" spans="1:11" ht="16.5" thickBot="1">
      <c r="A29" s="5"/>
      <c r="B29" s="491" t="s">
        <v>6</v>
      </c>
      <c r="C29" s="9" t="s">
        <v>40</v>
      </c>
      <c r="D29" s="9" t="s">
        <v>33</v>
      </c>
      <c r="E29" s="9" t="s">
        <v>40</v>
      </c>
      <c r="F29" s="9" t="s">
        <v>33</v>
      </c>
      <c r="G29" s="9" t="s">
        <v>40</v>
      </c>
      <c r="H29" s="9" t="s">
        <v>33</v>
      </c>
      <c r="I29" s="477" t="s">
        <v>33</v>
      </c>
      <c r="J29" s="529"/>
      <c r="K29" s="522"/>
    </row>
    <row r="30" spans="1:11" ht="15.75">
      <c r="A30" s="5"/>
      <c r="B30" s="478" t="s">
        <v>21</v>
      </c>
      <c r="C30" s="17">
        <v>157518816</v>
      </c>
      <c r="D30" s="10">
        <v>15.39</v>
      </c>
      <c r="E30" s="17">
        <v>25610589</v>
      </c>
      <c r="F30" s="10">
        <v>2.5</v>
      </c>
      <c r="G30" s="17">
        <v>42826978</v>
      </c>
      <c r="H30" s="10">
        <v>4.1900000000000004</v>
      </c>
      <c r="I30" s="486">
        <v>22.12</v>
      </c>
      <c r="J30" s="529"/>
      <c r="K30" s="522"/>
    </row>
    <row r="31" spans="1:11" ht="15.75">
      <c r="A31" s="5"/>
      <c r="B31" s="480" t="s">
        <v>22</v>
      </c>
      <c r="C31" s="487">
        <v>162742139</v>
      </c>
      <c r="D31" s="483">
        <v>15.91</v>
      </c>
      <c r="E31" s="487">
        <v>26903327</v>
      </c>
      <c r="F31" s="483">
        <v>2.63</v>
      </c>
      <c r="G31" s="487">
        <v>43275525</v>
      </c>
      <c r="H31" s="483">
        <v>4.2300000000000004</v>
      </c>
      <c r="I31" s="488">
        <v>22.94</v>
      </c>
      <c r="J31" s="529"/>
      <c r="K31" s="522"/>
    </row>
    <row r="32" spans="1:11" ht="15.75">
      <c r="A32" s="5"/>
      <c r="B32" s="480" t="s">
        <v>23</v>
      </c>
      <c r="C32" s="487">
        <v>167404460</v>
      </c>
      <c r="D32" s="483">
        <v>16.09</v>
      </c>
      <c r="E32" s="487">
        <v>28375249</v>
      </c>
      <c r="F32" s="483">
        <v>2.73</v>
      </c>
      <c r="G32" s="487">
        <v>43275343</v>
      </c>
      <c r="H32" s="483">
        <v>4.16</v>
      </c>
      <c r="I32" s="488">
        <v>22.98</v>
      </c>
      <c r="J32" s="529"/>
      <c r="K32" s="522"/>
    </row>
    <row r="33" spans="1:11" ht="15.75">
      <c r="A33" s="5"/>
      <c r="B33" s="480" t="s">
        <v>24</v>
      </c>
      <c r="C33" s="487">
        <v>174136978</v>
      </c>
      <c r="D33" s="483">
        <v>16.739999999999998</v>
      </c>
      <c r="E33" s="487">
        <v>27560698</v>
      </c>
      <c r="F33" s="483">
        <v>2.65</v>
      </c>
      <c r="G33" s="487">
        <v>43231958</v>
      </c>
      <c r="H33" s="483">
        <v>4.16</v>
      </c>
      <c r="I33" s="488">
        <v>23.55</v>
      </c>
      <c r="J33" s="529"/>
      <c r="K33" s="522"/>
    </row>
    <row r="34" spans="1:11" ht="15.75">
      <c r="A34" s="8"/>
      <c r="B34" s="480" t="s">
        <v>25</v>
      </c>
      <c r="C34" s="487">
        <v>171918867.40000001</v>
      </c>
      <c r="D34" s="483">
        <v>16.248638642999122</v>
      </c>
      <c r="E34" s="487">
        <v>27785047.309999999</v>
      </c>
      <c r="F34" s="483">
        <v>2.6260596073402516</v>
      </c>
      <c r="G34" s="487">
        <v>42595519.079999998</v>
      </c>
      <c r="H34" s="483">
        <v>4.0258478188525713</v>
      </c>
      <c r="I34" s="488">
        <v>22.900546069191947</v>
      </c>
      <c r="J34" s="529"/>
      <c r="K34" s="522"/>
    </row>
    <row r="35" spans="1:11" ht="16.5" thickBot="1">
      <c r="A35" s="5"/>
      <c r="B35" s="492" t="s">
        <v>26</v>
      </c>
      <c r="C35" s="20"/>
      <c r="D35" s="20"/>
      <c r="E35" s="20"/>
      <c r="F35" s="20"/>
      <c r="G35" s="20"/>
      <c r="H35" s="20"/>
      <c r="I35" s="20"/>
      <c r="J35" s="529"/>
      <c r="K35" s="522"/>
    </row>
    <row r="36" spans="1:11" ht="20.25" thickBot="1">
      <c r="A36" s="5"/>
      <c r="B36" s="524" t="s">
        <v>41</v>
      </c>
      <c r="C36" s="525"/>
      <c r="D36" s="525"/>
      <c r="E36" s="525"/>
      <c r="F36" s="525"/>
      <c r="G36" s="525"/>
      <c r="H36" s="525"/>
      <c r="I36" s="526"/>
      <c r="J36" s="522"/>
      <c r="K36" s="522"/>
    </row>
    <row r="37" spans="1:11" ht="15.75">
      <c r="A37" s="5"/>
      <c r="B37" s="527" t="s">
        <v>6</v>
      </c>
      <c r="C37" s="4"/>
      <c r="D37" s="4" t="s">
        <v>42</v>
      </c>
      <c r="E37" s="4"/>
      <c r="F37" s="4" t="s">
        <v>43</v>
      </c>
      <c r="G37" s="4"/>
      <c r="H37" s="4" t="s">
        <v>44</v>
      </c>
      <c r="I37" s="476"/>
      <c r="J37" s="529"/>
      <c r="K37" s="522"/>
    </row>
    <row r="38" spans="1:11" ht="15.75">
      <c r="A38" s="5"/>
      <c r="B38" s="530"/>
      <c r="C38" s="9" t="s">
        <v>42</v>
      </c>
      <c r="D38" s="9" t="s">
        <v>45</v>
      </c>
      <c r="E38" s="9" t="s">
        <v>46</v>
      </c>
      <c r="F38" s="9" t="s">
        <v>47</v>
      </c>
      <c r="G38" s="9" t="s">
        <v>48</v>
      </c>
      <c r="H38" s="9" t="s">
        <v>49</v>
      </c>
      <c r="I38" s="477" t="s">
        <v>50</v>
      </c>
      <c r="J38" s="529"/>
      <c r="K38" s="522"/>
    </row>
    <row r="39" spans="1:11" ht="16.5" thickBot="1">
      <c r="A39" s="5"/>
      <c r="B39" s="528"/>
      <c r="C39" s="9" t="s">
        <v>45</v>
      </c>
      <c r="D39" s="9" t="s">
        <v>17</v>
      </c>
      <c r="E39" s="9" t="s">
        <v>47</v>
      </c>
      <c r="F39" s="9" t="s">
        <v>17</v>
      </c>
      <c r="G39" s="9" t="s">
        <v>51</v>
      </c>
      <c r="H39" s="9" t="s">
        <v>19</v>
      </c>
      <c r="I39" s="477" t="s">
        <v>52</v>
      </c>
      <c r="J39" s="529"/>
      <c r="K39" s="522"/>
    </row>
    <row r="40" spans="1:11" ht="15.75">
      <c r="A40" s="5"/>
      <c r="B40" s="478" t="s">
        <v>21</v>
      </c>
      <c r="C40" s="7">
        <v>6946172</v>
      </c>
      <c r="D40" s="1">
        <v>0.68</v>
      </c>
      <c r="E40" s="7">
        <v>32621293</v>
      </c>
      <c r="F40" s="1">
        <v>3.19</v>
      </c>
      <c r="G40" s="7">
        <v>5647452</v>
      </c>
      <c r="H40" s="7">
        <v>5924918</v>
      </c>
      <c r="I40" s="493">
        <v>944993</v>
      </c>
      <c r="J40" s="529"/>
      <c r="K40" s="522"/>
    </row>
    <row r="41" spans="1:11" ht="15.75">
      <c r="A41" s="5"/>
      <c r="B41" s="480" t="s">
        <v>22</v>
      </c>
      <c r="C41" s="494">
        <v>6919694</v>
      </c>
      <c r="D41" s="482">
        <v>0.68</v>
      </c>
      <c r="E41" s="481">
        <v>31263894</v>
      </c>
      <c r="F41" s="482">
        <v>3.06</v>
      </c>
      <c r="G41" s="481">
        <v>5958550</v>
      </c>
      <c r="H41" s="481">
        <v>5219486</v>
      </c>
      <c r="I41" s="495">
        <v>935819</v>
      </c>
      <c r="J41" s="529"/>
      <c r="K41" s="522"/>
    </row>
    <row r="42" spans="1:11" ht="15.75">
      <c r="A42" s="5"/>
      <c r="B42" s="480" t="s">
        <v>23</v>
      </c>
      <c r="C42" s="481">
        <v>7345879</v>
      </c>
      <c r="D42" s="482">
        <v>0.71</v>
      </c>
      <c r="E42" s="481">
        <v>30188495</v>
      </c>
      <c r="F42" s="482">
        <v>2.9</v>
      </c>
      <c r="G42" s="481">
        <v>6276545</v>
      </c>
      <c r="H42" s="481">
        <v>4902927</v>
      </c>
      <c r="I42" s="495">
        <v>952238</v>
      </c>
      <c r="J42" s="529"/>
      <c r="K42" s="522"/>
    </row>
    <row r="43" spans="1:11" ht="15.75">
      <c r="A43" s="8"/>
      <c r="B43" s="480" t="s">
        <v>24</v>
      </c>
      <c r="C43" s="481">
        <v>5528463</v>
      </c>
      <c r="D43" s="482">
        <v>0.53</v>
      </c>
      <c r="E43" s="481">
        <v>21615878</v>
      </c>
      <c r="F43" s="482">
        <v>2.08</v>
      </c>
      <c r="G43" s="481">
        <v>5813804</v>
      </c>
      <c r="H43" s="481">
        <v>3242265</v>
      </c>
      <c r="I43" s="495">
        <v>739642</v>
      </c>
      <c r="J43" s="529"/>
      <c r="K43" s="522"/>
    </row>
    <row r="44" spans="1:11" ht="15.75">
      <c r="A44" s="5"/>
      <c r="B44" s="480" t="s">
        <v>25</v>
      </c>
      <c r="C44" s="481">
        <v>3323950</v>
      </c>
      <c r="D44" s="502">
        <v>0.31415785384238132</v>
      </c>
      <c r="E44" s="481">
        <v>8973261</v>
      </c>
      <c r="F44" s="502">
        <v>0.8480935085448158</v>
      </c>
      <c r="G44" s="481">
        <v>5721290</v>
      </c>
      <c r="H44" s="481">
        <v>785088</v>
      </c>
      <c r="I44" s="495">
        <v>711955</v>
      </c>
      <c r="J44" s="529"/>
      <c r="K44" s="522"/>
    </row>
    <row r="45" spans="1:11" ht="16.5" thickBot="1">
      <c r="A45" s="5"/>
      <c r="B45" s="485" t="s">
        <v>26</v>
      </c>
      <c r="C45" s="21"/>
      <c r="D45" s="21"/>
      <c r="E45" s="21"/>
      <c r="F45" s="21"/>
      <c r="G45" s="21"/>
      <c r="H45" s="21"/>
      <c r="I45" s="21"/>
      <c r="J45" s="529"/>
      <c r="K45" s="522"/>
    </row>
    <row r="46" spans="1:11" ht="20.25" thickBot="1">
      <c r="A46" s="5"/>
      <c r="B46" s="524" t="s">
        <v>53</v>
      </c>
      <c r="C46" s="525"/>
      <c r="D46" s="525"/>
      <c r="E46" s="525"/>
      <c r="F46" s="525"/>
      <c r="G46" s="525"/>
      <c r="H46" s="525"/>
      <c r="I46" s="526"/>
      <c r="J46" s="522"/>
      <c r="K46" s="522"/>
    </row>
    <row r="47" spans="1:11" ht="15.75">
      <c r="A47" s="5"/>
      <c r="B47" s="527" t="s">
        <v>6</v>
      </c>
      <c r="C47" s="4" t="s">
        <v>7</v>
      </c>
      <c r="D47" s="4" t="s">
        <v>54</v>
      </c>
      <c r="E47" s="4" t="s">
        <v>55</v>
      </c>
      <c r="F47" s="4" t="s">
        <v>7</v>
      </c>
      <c r="G47" s="4" t="s">
        <v>7</v>
      </c>
      <c r="H47" s="4" t="s">
        <v>56</v>
      </c>
      <c r="I47" s="476" t="s">
        <v>57</v>
      </c>
      <c r="J47" s="529"/>
      <c r="K47" s="522"/>
    </row>
    <row r="48" spans="1:11" ht="16.5" thickBot="1">
      <c r="A48" s="5"/>
      <c r="B48" s="528"/>
      <c r="C48" s="22" t="s">
        <v>58</v>
      </c>
      <c r="D48" s="22" t="s">
        <v>55</v>
      </c>
      <c r="E48" s="22" t="s">
        <v>17</v>
      </c>
      <c r="F48" s="22" t="s">
        <v>59</v>
      </c>
      <c r="G48" s="22" t="s">
        <v>60</v>
      </c>
      <c r="H48" s="22" t="s">
        <v>61</v>
      </c>
      <c r="I48" s="496" t="s">
        <v>62</v>
      </c>
      <c r="J48" s="529"/>
      <c r="K48" s="522"/>
    </row>
    <row r="49" spans="1:11" ht="15.75">
      <c r="A49" s="5"/>
      <c r="B49" s="478" t="s">
        <v>21</v>
      </c>
      <c r="C49" s="7">
        <v>146417</v>
      </c>
      <c r="D49" s="7">
        <v>3027660</v>
      </c>
      <c r="E49" s="1">
        <v>0.3</v>
      </c>
      <c r="F49" s="1">
        <v>669</v>
      </c>
      <c r="G49" s="7">
        <v>3059</v>
      </c>
      <c r="H49" s="1">
        <v>7.47</v>
      </c>
      <c r="I49" s="497">
        <v>0.219</v>
      </c>
      <c r="J49" s="529"/>
      <c r="K49" s="522"/>
    </row>
    <row r="50" spans="1:11" ht="15.75">
      <c r="A50" s="5"/>
      <c r="B50" s="480" t="s">
        <v>22</v>
      </c>
      <c r="C50" s="481">
        <v>146864</v>
      </c>
      <c r="D50" s="481">
        <v>3130680</v>
      </c>
      <c r="E50" s="482">
        <v>0.31</v>
      </c>
      <c r="F50" s="482">
        <v>793</v>
      </c>
      <c r="G50" s="482">
        <v>3077</v>
      </c>
      <c r="H50" s="482">
        <v>7.52</v>
      </c>
      <c r="I50" s="498">
        <v>0.25800000000000001</v>
      </c>
      <c r="J50" s="529"/>
      <c r="K50" s="522"/>
    </row>
    <row r="51" spans="1:11" ht="15.75">
      <c r="A51" s="25"/>
      <c r="B51" s="480" t="s">
        <v>23</v>
      </c>
      <c r="C51" s="481">
        <v>155045</v>
      </c>
      <c r="D51" s="481">
        <v>3366256</v>
      </c>
      <c r="E51" s="482">
        <v>0.32</v>
      </c>
      <c r="F51" s="482">
        <v>800</v>
      </c>
      <c r="G51" s="481">
        <v>3108</v>
      </c>
      <c r="H51" s="482">
        <v>7.47</v>
      </c>
      <c r="I51" s="498">
        <v>0.25700000000000001</v>
      </c>
      <c r="J51" s="529"/>
      <c r="K51" s="522"/>
    </row>
    <row r="52" spans="1:11" ht="15.75">
      <c r="A52" s="25"/>
      <c r="B52" s="480" t="s">
        <v>24</v>
      </c>
      <c r="C52" s="481">
        <v>112056</v>
      </c>
      <c r="D52" s="481">
        <v>2680789</v>
      </c>
      <c r="E52" s="482">
        <v>0.26</v>
      </c>
      <c r="F52" s="482">
        <v>771</v>
      </c>
      <c r="G52" s="481">
        <v>3121</v>
      </c>
      <c r="H52" s="482">
        <v>7.5</v>
      </c>
      <c r="I52" s="498">
        <v>0.247</v>
      </c>
      <c r="J52" s="529"/>
      <c r="K52" s="522"/>
    </row>
    <row r="53" spans="1:11" ht="15.75">
      <c r="A53" s="25"/>
      <c r="B53" s="480" t="s">
        <v>25</v>
      </c>
      <c r="C53" s="481">
        <v>39146</v>
      </c>
      <c r="D53" s="481">
        <v>966266</v>
      </c>
      <c r="E53" s="502">
        <v>9.1325095985457794E-2</v>
      </c>
      <c r="F53" s="482">
        <v>781.17</v>
      </c>
      <c r="G53" s="481">
        <v>2299.9899999999998</v>
      </c>
      <c r="H53" s="502">
        <v>5.4344975274819003</v>
      </c>
      <c r="I53" s="498">
        <f>F53/G53</f>
        <v>0.33964060713307448</v>
      </c>
      <c r="J53" s="529"/>
      <c r="K53" s="522"/>
    </row>
    <row r="54" spans="1:11" ht="15.75" thickBot="1">
      <c r="A54" s="25"/>
      <c r="B54" s="499" t="s">
        <v>26</v>
      </c>
      <c r="C54" s="500"/>
      <c r="D54" s="500"/>
      <c r="E54" s="500"/>
      <c r="F54" s="500"/>
      <c r="G54" s="500"/>
      <c r="H54" s="500"/>
      <c r="I54" s="500"/>
      <c r="J54" s="529"/>
      <c r="K54" s="522"/>
    </row>
    <row r="55" spans="1:11">
      <c r="A55" s="522"/>
      <c r="B55" s="522"/>
      <c r="C55" s="25"/>
      <c r="D55" s="25"/>
      <c r="E55" s="25"/>
      <c r="F55" s="25"/>
      <c r="G55" s="25"/>
      <c r="H55" s="25"/>
      <c r="I55" s="25"/>
      <c r="J55" s="522"/>
      <c r="K55" s="522"/>
    </row>
    <row r="56" spans="1:11">
      <c r="A56" s="522"/>
      <c r="B56" s="522"/>
      <c r="C56" s="25"/>
      <c r="D56" s="25"/>
      <c r="E56" s="25"/>
      <c r="F56" s="25"/>
      <c r="G56" s="25"/>
      <c r="H56" s="25"/>
      <c r="I56" s="25"/>
      <c r="J56" s="522"/>
      <c r="K56" s="522"/>
    </row>
    <row r="57" spans="1:11" ht="15">
      <c r="A57" s="25"/>
      <c r="B57" s="23"/>
      <c r="C57" s="25"/>
      <c r="D57" s="25"/>
      <c r="E57" s="25"/>
      <c r="F57" s="25"/>
      <c r="G57" s="25"/>
      <c r="H57" s="25"/>
      <c r="I57" s="25"/>
      <c r="J57" s="522"/>
      <c r="K57" s="522"/>
    </row>
    <row r="58" spans="1:11" ht="15">
      <c r="A58" s="25"/>
      <c r="B58" s="24"/>
      <c r="C58" s="25"/>
      <c r="D58" s="25"/>
      <c r="E58" s="25"/>
      <c r="F58" s="25"/>
      <c r="G58" s="25"/>
      <c r="H58" s="25"/>
      <c r="I58" s="25"/>
      <c r="J58" s="522"/>
      <c r="K58" s="522"/>
    </row>
    <row r="59" spans="1:11" ht="17.25" customHeight="1">
      <c r="A59" s="25"/>
      <c r="B59" s="523"/>
      <c r="C59" s="523"/>
      <c r="D59" s="523"/>
      <c r="E59" s="523"/>
      <c r="F59" s="523"/>
      <c r="G59" s="523"/>
      <c r="H59" s="523"/>
      <c r="I59" s="523"/>
      <c r="J59" s="522"/>
      <c r="K59" s="522"/>
    </row>
    <row r="60" spans="1:11">
      <c r="A60" s="25"/>
      <c r="B60" s="523"/>
      <c r="C60" s="523"/>
      <c r="D60" s="523"/>
      <c r="E60" s="523"/>
      <c r="F60" s="523"/>
      <c r="G60" s="523"/>
      <c r="H60" s="523"/>
      <c r="I60" s="523"/>
      <c r="J60" s="522"/>
      <c r="K60" s="522"/>
    </row>
    <row r="61" spans="1:11" s="38" customFormat="1"/>
    <row r="62" spans="1:11" s="38" customFormat="1"/>
    <row r="63" spans="1:11" s="38" customFormat="1"/>
    <row r="64" spans="1:11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  <row r="76" s="38" customFormat="1"/>
    <row r="77" s="38" customFormat="1"/>
    <row r="78" s="38" customFormat="1"/>
    <row r="79" s="38" customFormat="1"/>
    <row r="80" s="38" customFormat="1"/>
    <row r="81" s="38" customFormat="1"/>
    <row r="82" s="38" customFormat="1"/>
    <row r="83" s="38" customFormat="1"/>
    <row r="84" s="38" customFormat="1"/>
    <row r="85" s="38" customFormat="1"/>
    <row r="86" s="38" customFormat="1"/>
    <row r="87" s="38" customFormat="1"/>
    <row r="88" s="38" customFormat="1"/>
    <row r="89" s="38" customFormat="1"/>
    <row r="90" s="38" customFormat="1"/>
    <row r="91" s="38" customFormat="1"/>
    <row r="92" s="38" customFormat="1"/>
    <row r="93" s="38" customFormat="1"/>
    <row r="94" s="38" customFormat="1"/>
    <row r="95" s="38" customFormat="1"/>
    <row r="96" s="38" customFormat="1"/>
    <row r="97" s="38" customFormat="1"/>
    <row r="98" s="38" customFormat="1"/>
    <row r="99" s="38" customFormat="1"/>
    <row r="100" s="38" customFormat="1"/>
    <row r="101" s="38" customFormat="1"/>
    <row r="102" s="38" customFormat="1"/>
    <row r="103" s="38" customFormat="1"/>
    <row r="104" s="38" customFormat="1"/>
    <row r="105" s="38" customFormat="1"/>
    <row r="106" s="38" customFormat="1"/>
    <row r="107" s="38" customFormat="1"/>
    <row r="108" s="38" customFormat="1"/>
    <row r="109" s="38" customFormat="1"/>
    <row r="110" s="38" customFormat="1"/>
    <row r="111" s="38" customFormat="1"/>
    <row r="112" s="38" customFormat="1"/>
    <row r="113" s="38" customFormat="1"/>
    <row r="114" s="38" customFormat="1"/>
    <row r="115" s="38" customFormat="1"/>
    <row r="116" s="38" customFormat="1"/>
    <row r="117" s="38" customFormat="1"/>
    <row r="118" s="38" customFormat="1"/>
    <row r="119" s="38" customFormat="1"/>
    <row r="120" s="38" customFormat="1"/>
    <row r="121" s="38" customFormat="1"/>
    <row r="122" s="38" customFormat="1"/>
    <row r="123" s="38" customFormat="1"/>
    <row r="124" s="38" customFormat="1"/>
    <row r="125" s="38" customFormat="1"/>
    <row r="126" s="38" customFormat="1"/>
    <row r="127" s="38" customFormat="1"/>
    <row r="128" s="38" customFormat="1"/>
    <row r="129" s="38" customFormat="1"/>
    <row r="130" s="38" customFormat="1"/>
    <row r="131" s="38" customFormat="1"/>
    <row r="132" s="38" customFormat="1"/>
    <row r="133" s="38" customFormat="1"/>
    <row r="134" s="38" customFormat="1"/>
    <row r="135" s="38" customFormat="1"/>
    <row r="136" s="38" customFormat="1"/>
    <row r="137" s="38" customFormat="1"/>
    <row r="138" s="38" customFormat="1"/>
    <row r="139" s="38" customFormat="1"/>
    <row r="140" s="38" customFormat="1"/>
    <row r="141" s="38" customFormat="1"/>
    <row r="142" s="38" customFormat="1"/>
    <row r="143" s="38" customFormat="1"/>
    <row r="144" s="38" customFormat="1"/>
    <row r="145" s="38" customFormat="1"/>
    <row r="146" s="38" customFormat="1"/>
    <row r="147" s="38" customFormat="1"/>
    <row r="148" s="38" customFormat="1"/>
    <row r="149" s="38" customFormat="1"/>
    <row r="150" s="38" customFormat="1"/>
    <row r="151" s="38" customFormat="1"/>
    <row r="152" s="38" customFormat="1"/>
    <row r="153" s="38" customFormat="1"/>
    <row r="154" s="38" customFormat="1"/>
    <row r="155" s="38" customFormat="1"/>
    <row r="156" s="38" customFormat="1"/>
    <row r="157" s="38" customFormat="1"/>
    <row r="158" s="38" customFormat="1"/>
    <row r="159" s="38" customFormat="1"/>
    <row r="160" s="38" customFormat="1"/>
    <row r="161" s="38" customFormat="1"/>
    <row r="162" s="38" customFormat="1"/>
    <row r="163" s="38" customFormat="1"/>
    <row r="164" s="38" customFormat="1"/>
    <row r="165" s="38" customFormat="1"/>
    <row r="166" s="38" customFormat="1"/>
    <row r="167" s="38" customFormat="1"/>
    <row r="168" s="38" customFormat="1"/>
    <row r="169" s="38" customFormat="1"/>
    <row r="170" s="38" customFormat="1"/>
    <row r="171" s="38" customFormat="1"/>
    <row r="172" s="38" customFormat="1"/>
    <row r="173" s="38" customFormat="1"/>
    <row r="174" s="38" customFormat="1"/>
    <row r="175" s="38" customFormat="1"/>
    <row r="176" s="38" customFormat="1"/>
    <row r="177" s="38" customFormat="1"/>
    <row r="178" s="38" customFormat="1"/>
    <row r="179" s="38" customFormat="1"/>
    <row r="180" s="38" customFormat="1"/>
    <row r="181" s="38" customFormat="1"/>
    <row r="182" s="38" customFormat="1"/>
    <row r="183" s="38" customFormat="1"/>
    <row r="184" s="38" customFormat="1"/>
    <row r="185" s="38" customFormat="1"/>
    <row r="186" s="38" customFormat="1"/>
    <row r="187" s="38" customFormat="1"/>
    <row r="188" s="38" customFormat="1"/>
    <row r="189" s="38" customFormat="1"/>
    <row r="190" s="38" customFormat="1"/>
    <row r="191" s="38" customFormat="1"/>
    <row r="192" s="38" customFormat="1"/>
    <row r="193" s="38" customFormat="1"/>
    <row r="194" s="38" customFormat="1"/>
    <row r="195" s="38" customFormat="1"/>
    <row r="196" s="38" customFormat="1"/>
    <row r="197" s="38" customFormat="1"/>
    <row r="198" s="38" customFormat="1"/>
    <row r="199" s="38" customFormat="1"/>
    <row r="200" s="38" customFormat="1"/>
    <row r="201" s="38" customFormat="1"/>
    <row r="202" s="38" customFormat="1"/>
    <row r="203" s="38" customFormat="1"/>
    <row r="204" s="38" customFormat="1"/>
    <row r="205" s="38" customFormat="1"/>
    <row r="206" s="38" customFormat="1"/>
    <row r="207" s="38" customFormat="1"/>
    <row r="208" s="38" customFormat="1"/>
    <row r="209" s="38" customFormat="1"/>
    <row r="210" s="38" customFormat="1"/>
    <row r="211" s="38" customFormat="1"/>
    <row r="212" s="38" customFormat="1"/>
    <row r="213" s="38" customFormat="1"/>
    <row r="214" s="38" customFormat="1"/>
    <row r="215" s="38" customFormat="1"/>
    <row r="216" s="38" customFormat="1"/>
    <row r="217" s="38" customFormat="1"/>
    <row r="218" s="38" customFormat="1"/>
    <row r="219" s="38" customFormat="1"/>
    <row r="220" s="38" customFormat="1"/>
    <row r="221" s="38" customFormat="1"/>
    <row r="222" s="38" customFormat="1"/>
    <row r="223" s="38" customFormat="1"/>
    <row r="224" s="38" customFormat="1"/>
    <row r="225" s="38" customFormat="1"/>
    <row r="226" s="38" customFormat="1"/>
    <row r="227" s="38" customFormat="1"/>
    <row r="228" s="38" customFormat="1"/>
    <row r="229" s="38" customFormat="1"/>
    <row r="230" s="38" customFormat="1"/>
    <row r="231" s="38" customFormat="1"/>
    <row r="232" s="38" customFormat="1"/>
    <row r="233" s="38" customFormat="1"/>
    <row r="234" s="38" customFormat="1"/>
    <row r="235" s="38" customFormat="1"/>
    <row r="236" s="38" customFormat="1"/>
    <row r="237" s="38" customFormat="1"/>
    <row r="238" s="38" customFormat="1"/>
    <row r="239" s="38" customFormat="1"/>
    <row r="240" s="38" customFormat="1"/>
    <row r="241" s="38" customFormat="1"/>
    <row r="242" s="38" customFormat="1"/>
    <row r="243" s="38" customFormat="1"/>
    <row r="244" s="38" customFormat="1"/>
    <row r="245" s="38" customFormat="1"/>
    <row r="246" s="38" customFormat="1"/>
    <row r="247" s="38" customFormat="1"/>
    <row r="248" s="38" customFormat="1"/>
    <row r="249" s="38" customFormat="1"/>
    <row r="250" s="38" customFormat="1"/>
    <row r="251" s="38" customFormat="1"/>
    <row r="252" s="38" customFormat="1"/>
    <row r="253" s="38" customFormat="1"/>
    <row r="254" s="38" customFormat="1"/>
    <row r="255" s="38" customFormat="1"/>
    <row r="256" s="38" customFormat="1"/>
    <row r="257" s="38" customFormat="1"/>
    <row r="258" s="38" customFormat="1"/>
    <row r="259" s="38" customFormat="1"/>
    <row r="260" s="38" customFormat="1"/>
    <row r="261" s="38" customFormat="1"/>
    <row r="262" s="38" customFormat="1"/>
    <row r="263" s="38" customFormat="1"/>
    <row r="264" s="38" customFormat="1"/>
    <row r="265" s="38" customFormat="1"/>
  </sheetData>
  <mergeCells count="78">
    <mergeCell ref="B1:I1"/>
    <mergeCell ref="J1:K1"/>
    <mergeCell ref="A2:I2"/>
    <mergeCell ref="J2:K2"/>
    <mergeCell ref="A3:I3"/>
    <mergeCell ref="J3:K3"/>
    <mergeCell ref="B4:I4"/>
    <mergeCell ref="J4:K4"/>
    <mergeCell ref="A5:B5"/>
    <mergeCell ref="J5:K5"/>
    <mergeCell ref="B7:I7"/>
    <mergeCell ref="J7:K7"/>
    <mergeCell ref="C6:I6"/>
    <mergeCell ref="J17:K17"/>
    <mergeCell ref="B8:I8"/>
    <mergeCell ref="J8:K8"/>
    <mergeCell ref="B9:B11"/>
    <mergeCell ref="J9:K9"/>
    <mergeCell ref="J10:K10"/>
    <mergeCell ref="J11:K11"/>
    <mergeCell ref="J12:K12"/>
    <mergeCell ref="J13:K13"/>
    <mergeCell ref="J14:K14"/>
    <mergeCell ref="J15:K15"/>
    <mergeCell ref="J16:K16"/>
    <mergeCell ref="B27:I27"/>
    <mergeCell ref="J27:K27"/>
    <mergeCell ref="B18:I18"/>
    <mergeCell ref="J18:K18"/>
    <mergeCell ref="B19:B20"/>
    <mergeCell ref="J19:K19"/>
    <mergeCell ref="J20:K20"/>
    <mergeCell ref="J21:K21"/>
    <mergeCell ref="J33:K33"/>
    <mergeCell ref="J22:K22"/>
    <mergeCell ref="J23:K23"/>
    <mergeCell ref="J24:K24"/>
    <mergeCell ref="J25:K25"/>
    <mergeCell ref="J26:K26"/>
    <mergeCell ref="J28:K28"/>
    <mergeCell ref="J29:K29"/>
    <mergeCell ref="J30:K30"/>
    <mergeCell ref="J31:K31"/>
    <mergeCell ref="J32:K32"/>
    <mergeCell ref="J45:K45"/>
    <mergeCell ref="J34:K34"/>
    <mergeCell ref="J35:K35"/>
    <mergeCell ref="B36:I36"/>
    <mergeCell ref="J36:K36"/>
    <mergeCell ref="B37:B39"/>
    <mergeCell ref="J37:K37"/>
    <mergeCell ref="J38:K38"/>
    <mergeCell ref="J39:K39"/>
    <mergeCell ref="J40:K40"/>
    <mergeCell ref="J41:K41"/>
    <mergeCell ref="J42:K42"/>
    <mergeCell ref="J43:K43"/>
    <mergeCell ref="J44:K44"/>
    <mergeCell ref="A55:B55"/>
    <mergeCell ref="J55:K55"/>
    <mergeCell ref="B46:I46"/>
    <mergeCell ref="J46:K46"/>
    <mergeCell ref="B47:B48"/>
    <mergeCell ref="J47:K47"/>
    <mergeCell ref="J48:K48"/>
    <mergeCell ref="J49:K49"/>
    <mergeCell ref="J50:K50"/>
    <mergeCell ref="J51:K51"/>
    <mergeCell ref="J52:K52"/>
    <mergeCell ref="J53:K53"/>
    <mergeCell ref="J54:K54"/>
    <mergeCell ref="A56:B56"/>
    <mergeCell ref="J56:K56"/>
    <mergeCell ref="J57:K57"/>
    <mergeCell ref="J58:K58"/>
    <mergeCell ref="B59:I60"/>
    <mergeCell ref="J59:K59"/>
    <mergeCell ref="J60:K60"/>
  </mergeCells>
  <pageMargins left="0.7" right="0.7" top="0.75" bottom="0.75" header="0.3" footer="0.3"/>
  <pageSetup scale="56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74B1E9B7-E7C3-4715-B207-95D49E0117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Summary'!C49:C53</xm:f>
              <xm:sqref>C54</xm:sqref>
            </x14:sparkline>
            <x14:sparkline>
              <xm:f>'Five Year Summary'!D49:D53</xm:f>
              <xm:sqref>D54</xm:sqref>
            </x14:sparkline>
            <x14:sparkline>
              <xm:f>'Five Year Summary'!E49:E53</xm:f>
              <xm:sqref>E54</xm:sqref>
            </x14:sparkline>
            <x14:sparkline>
              <xm:f>'Five Year Summary'!F49:F53</xm:f>
              <xm:sqref>F54</xm:sqref>
            </x14:sparkline>
            <x14:sparkline>
              <xm:f>'Five Year Summary'!G49:G53</xm:f>
              <xm:sqref>G54</xm:sqref>
            </x14:sparkline>
            <x14:sparkline>
              <xm:f>'Five Year Summary'!H49:H53</xm:f>
              <xm:sqref>H54</xm:sqref>
            </x14:sparkline>
            <x14:sparkline>
              <xm:f>'Five Year Summary'!I49:I53</xm:f>
              <xm:sqref>I54</xm:sqref>
            </x14:sparkline>
          </x14:sparklines>
        </x14:sparklineGroup>
        <x14:sparklineGroup displayEmptyCellsAs="gap" xr2:uid="{1E0C6515-369F-4C20-ABF1-F49A78AB606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Summary'!C40:C44</xm:f>
              <xm:sqref>C45</xm:sqref>
            </x14:sparkline>
            <x14:sparkline>
              <xm:f>'Five Year Summary'!D40:D44</xm:f>
              <xm:sqref>D45</xm:sqref>
            </x14:sparkline>
            <x14:sparkline>
              <xm:f>'Five Year Summary'!E40:E44</xm:f>
              <xm:sqref>E45</xm:sqref>
            </x14:sparkline>
            <x14:sparkline>
              <xm:f>'Five Year Summary'!F40:F44</xm:f>
              <xm:sqref>F45</xm:sqref>
            </x14:sparkline>
            <x14:sparkline>
              <xm:f>'Five Year Summary'!G40:G44</xm:f>
              <xm:sqref>G45</xm:sqref>
            </x14:sparkline>
            <x14:sparkline>
              <xm:f>'Five Year Summary'!H40:H44</xm:f>
              <xm:sqref>H45</xm:sqref>
            </x14:sparkline>
            <x14:sparkline>
              <xm:f>'Five Year Summary'!I40:I44</xm:f>
              <xm:sqref>I45</xm:sqref>
            </x14:sparkline>
          </x14:sparklines>
        </x14:sparklineGroup>
        <x14:sparklineGroup displayEmptyCellsAs="gap" xr2:uid="{E9E5C71B-204C-477B-BDA9-2E08DA7B34F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Summary'!C30:C34</xm:f>
              <xm:sqref>C35</xm:sqref>
            </x14:sparkline>
            <x14:sparkline>
              <xm:f>'Five Year Summary'!D30:D34</xm:f>
              <xm:sqref>D35</xm:sqref>
            </x14:sparkline>
            <x14:sparkline>
              <xm:f>'Five Year Summary'!E30:E34</xm:f>
              <xm:sqref>E35</xm:sqref>
            </x14:sparkline>
            <x14:sparkline>
              <xm:f>'Five Year Summary'!F30:F34</xm:f>
              <xm:sqref>F35</xm:sqref>
            </x14:sparkline>
            <x14:sparkline>
              <xm:f>'Five Year Summary'!G30:G34</xm:f>
              <xm:sqref>G35</xm:sqref>
            </x14:sparkline>
            <x14:sparkline>
              <xm:f>'Five Year Summary'!H30:H34</xm:f>
              <xm:sqref>H35</xm:sqref>
            </x14:sparkline>
            <x14:sparkline>
              <xm:f>'Five Year Summary'!I30:I34</xm:f>
              <xm:sqref>I35</xm:sqref>
            </x14:sparkline>
          </x14:sparklines>
        </x14:sparklineGroup>
        <x14:sparklineGroup displayEmptyCellsAs="gap" xr2:uid="{1B4A8695-8B99-4F9E-9F33-47EE30E98F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Summary'!C21:C25</xm:f>
              <xm:sqref>C26</xm:sqref>
            </x14:sparkline>
            <x14:sparkline>
              <xm:f>'Five Year Summary'!D21:D25</xm:f>
              <xm:sqref>D26</xm:sqref>
            </x14:sparkline>
            <x14:sparkline>
              <xm:f>'Five Year Summary'!E21:E25</xm:f>
              <xm:sqref>E26</xm:sqref>
            </x14:sparkline>
            <x14:sparkline>
              <xm:f>'Five Year Summary'!F21:F25</xm:f>
              <xm:sqref>F26</xm:sqref>
            </x14:sparkline>
            <x14:sparkline>
              <xm:f>'Five Year Summary'!G21:G25</xm:f>
              <xm:sqref>G26</xm:sqref>
            </x14:sparkline>
            <x14:sparkline>
              <xm:f>'Five Year Summary'!H21:H25</xm:f>
              <xm:sqref>H26</xm:sqref>
            </x14:sparkline>
            <x14:sparkline>
              <xm:f>'Five Year Summary'!I21:I25</xm:f>
              <xm:sqref>I26</xm:sqref>
            </x14:sparkline>
          </x14:sparklines>
        </x14:sparklineGroup>
        <x14:sparklineGroup displayEmptyCellsAs="gap" xr2:uid="{81D89E82-E902-4F7E-A2C7-D2B2FDF7C43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'Five Year Summary'!C12:C16</xm:f>
              <xm:sqref>C17</xm:sqref>
            </x14:sparkline>
            <x14:sparkline>
              <xm:f>'Five Year Summary'!D12:D16</xm:f>
              <xm:sqref>D17</xm:sqref>
            </x14:sparkline>
            <x14:sparkline>
              <xm:f>'Five Year Summary'!E12:E16</xm:f>
              <xm:sqref>E17</xm:sqref>
            </x14:sparkline>
            <x14:sparkline>
              <xm:f>'Five Year Summary'!F12:F16</xm:f>
              <xm:sqref>F17</xm:sqref>
            </x14:sparkline>
            <x14:sparkline>
              <xm:f>'Five Year Summary'!G12:G16</xm:f>
              <xm:sqref>G17</xm:sqref>
            </x14:sparkline>
            <x14:sparkline>
              <xm:f>'Five Year Summary'!H12:H16</xm:f>
              <xm:sqref>H17</xm:sqref>
            </x14:sparkline>
            <x14:sparkline>
              <xm:f>'Five Year Summary'!I12:I16</xm:f>
              <xm:sqref>I17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97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2" sqref="G2:L2"/>
    </sheetView>
  </sheetViews>
  <sheetFormatPr defaultColWidth="8.85546875" defaultRowHeight="12.75"/>
  <cols>
    <col min="1" max="1" width="8.85546875" style="38"/>
    <col min="2" max="2" width="10.85546875" style="38" customWidth="1"/>
    <col min="3" max="3" width="33.28515625" style="38" customWidth="1"/>
    <col min="4" max="4" width="8.85546875" style="38"/>
    <col min="5" max="5" width="13.7109375" style="38" customWidth="1"/>
    <col min="6" max="6" width="13.140625" style="38" customWidth="1"/>
    <col min="7" max="7" width="14.42578125" style="38" customWidth="1"/>
    <col min="8" max="8" width="16.28515625" style="38" customWidth="1"/>
    <col min="9" max="9" width="14.140625" style="38" customWidth="1"/>
    <col min="10" max="10" width="14.42578125" style="38" customWidth="1"/>
    <col min="11" max="11" width="15.140625" style="38" customWidth="1"/>
    <col min="12" max="12" width="15.7109375" style="38" customWidth="1"/>
    <col min="13" max="13" width="13.5703125" style="38" customWidth="1"/>
    <col min="14" max="14" width="13.140625" style="38" customWidth="1"/>
    <col min="15" max="15" width="15.5703125" style="38" customWidth="1"/>
    <col min="16" max="16" width="25.28515625" style="38" customWidth="1"/>
    <col min="17" max="17" width="17.7109375" style="38" customWidth="1"/>
    <col min="18" max="18" width="18" style="38" customWidth="1"/>
    <col min="19" max="19" width="21" style="38" customWidth="1"/>
    <col min="20" max="16384" width="8.85546875" style="38"/>
  </cols>
  <sheetData>
    <row r="1" spans="2:19"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2:19" ht="19.5">
      <c r="G2" s="558" t="s">
        <v>451</v>
      </c>
      <c r="H2" s="558"/>
      <c r="I2" s="558"/>
      <c r="J2" s="558"/>
      <c r="K2" s="558"/>
      <c r="L2" s="558"/>
      <c r="M2" s="65"/>
      <c r="N2" s="65"/>
      <c r="O2" s="65"/>
      <c r="P2" s="65"/>
      <c r="Q2" s="120"/>
      <c r="R2" s="108"/>
    </row>
    <row r="3" spans="2:19" ht="16.5">
      <c r="G3" s="580" t="s">
        <v>452</v>
      </c>
      <c r="H3" s="580"/>
      <c r="I3" s="580"/>
      <c r="J3" s="580"/>
      <c r="K3" s="580"/>
      <c r="L3" s="580"/>
      <c r="M3" s="121"/>
      <c r="N3" s="121"/>
      <c r="O3" s="121"/>
      <c r="P3" s="121"/>
      <c r="Q3" s="120"/>
      <c r="R3" s="108"/>
      <c r="S3" s="214" t="s">
        <v>64</v>
      </c>
    </row>
    <row r="4" spans="2:19" ht="17.25" thickBot="1">
      <c r="G4" s="580"/>
      <c r="H4" s="580"/>
      <c r="I4" s="580"/>
      <c r="J4" s="580"/>
      <c r="K4" s="580"/>
      <c r="L4" s="580"/>
      <c r="M4" s="121"/>
      <c r="N4" s="121"/>
      <c r="O4" s="121"/>
      <c r="P4" s="121"/>
      <c r="Q4" s="121"/>
      <c r="R4" s="108"/>
      <c r="S4" s="214" t="s">
        <v>66</v>
      </c>
    </row>
    <row r="5" spans="2:19" ht="16.5" customHeight="1">
      <c r="B5" s="581" t="s">
        <v>425</v>
      </c>
      <c r="C5" s="583" t="s">
        <v>409</v>
      </c>
      <c r="D5" s="583" t="s">
        <v>426</v>
      </c>
      <c r="E5" s="583" t="s">
        <v>453</v>
      </c>
      <c r="F5" s="583" t="s">
        <v>454</v>
      </c>
      <c r="G5" s="583" t="s">
        <v>455</v>
      </c>
      <c r="H5" s="583" t="s">
        <v>456</v>
      </c>
      <c r="I5" s="583" t="s">
        <v>457</v>
      </c>
      <c r="J5" s="583" t="s">
        <v>458</v>
      </c>
      <c r="K5" s="583" t="s">
        <v>459</v>
      </c>
      <c r="L5" s="583" t="s">
        <v>460</v>
      </c>
      <c r="M5" s="583" t="s">
        <v>461</v>
      </c>
      <c r="N5" s="583" t="s">
        <v>462</v>
      </c>
      <c r="O5" s="583" t="s">
        <v>463</v>
      </c>
      <c r="P5" s="392" t="s">
        <v>464</v>
      </c>
      <c r="Q5" s="587" t="s">
        <v>465</v>
      </c>
      <c r="R5" s="583" t="s">
        <v>466</v>
      </c>
      <c r="S5" s="585" t="s">
        <v>467</v>
      </c>
    </row>
    <row r="6" spans="2:19" ht="47.25" customHeight="1" thickBot="1">
      <c r="B6" s="582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388" t="s">
        <v>468</v>
      </c>
      <c r="Q6" s="588"/>
      <c r="R6" s="584"/>
      <c r="S6" s="586"/>
    </row>
    <row r="7" spans="2:19">
      <c r="B7" s="196" t="s">
        <v>84</v>
      </c>
      <c r="C7" s="44" t="s">
        <v>85</v>
      </c>
      <c r="D7" s="44" t="s">
        <v>86</v>
      </c>
      <c r="E7" s="93">
        <v>102523</v>
      </c>
      <c r="F7" s="93">
        <v>7244</v>
      </c>
      <c r="G7" s="93">
        <v>73506</v>
      </c>
      <c r="H7" s="93">
        <v>1606</v>
      </c>
      <c r="I7" s="93">
        <v>188315</v>
      </c>
      <c r="J7" s="93">
        <v>13846</v>
      </c>
      <c r="K7" s="93">
        <v>42116</v>
      </c>
      <c r="L7" s="93">
        <v>47639</v>
      </c>
      <c r="M7" s="93">
        <v>23890</v>
      </c>
      <c r="N7" s="93">
        <v>1455</v>
      </c>
      <c r="O7" s="144">
        <v>4363</v>
      </c>
      <c r="P7" s="93">
        <v>56333</v>
      </c>
      <c r="Q7" s="92">
        <v>133680</v>
      </c>
      <c r="R7" s="93">
        <v>377957</v>
      </c>
      <c r="S7" s="373">
        <v>88749</v>
      </c>
    </row>
    <row r="8" spans="2:19">
      <c r="B8" s="196" t="s">
        <v>87</v>
      </c>
      <c r="C8" s="44" t="s">
        <v>88</v>
      </c>
      <c r="D8" s="44" t="s">
        <v>89</v>
      </c>
      <c r="E8" s="93">
        <v>57931</v>
      </c>
      <c r="F8" s="93">
        <v>3673</v>
      </c>
      <c r="G8" s="93">
        <v>29279</v>
      </c>
      <c r="H8" s="93">
        <v>1296</v>
      </c>
      <c r="I8" s="93">
        <v>92329</v>
      </c>
      <c r="J8" s="93">
        <v>4409</v>
      </c>
      <c r="K8" s="93">
        <v>13016</v>
      </c>
      <c r="L8" s="93">
        <v>2712</v>
      </c>
      <c r="M8" s="93">
        <v>1527</v>
      </c>
      <c r="N8" s="93">
        <v>45</v>
      </c>
      <c r="O8" s="125">
        <v>131</v>
      </c>
      <c r="P8" s="93">
        <v>11297</v>
      </c>
      <c r="Q8" s="93">
        <v>15712</v>
      </c>
      <c r="R8" s="93">
        <v>125479</v>
      </c>
      <c r="S8" s="373">
        <v>33209</v>
      </c>
    </row>
    <row r="9" spans="2:19">
      <c r="B9" s="196" t="s">
        <v>90</v>
      </c>
      <c r="C9" s="44" t="s">
        <v>91</v>
      </c>
      <c r="D9" s="44" t="s">
        <v>86</v>
      </c>
      <c r="E9" s="93">
        <v>17917</v>
      </c>
      <c r="F9" s="93">
        <v>2058</v>
      </c>
      <c r="G9" s="93">
        <v>10538</v>
      </c>
      <c r="H9" s="93">
        <v>0</v>
      </c>
      <c r="I9" s="93">
        <v>30551</v>
      </c>
      <c r="J9" s="93">
        <v>1424</v>
      </c>
      <c r="K9" s="93">
        <v>3431</v>
      </c>
      <c r="L9" s="93">
        <v>3132</v>
      </c>
      <c r="M9" s="93">
        <v>2856</v>
      </c>
      <c r="N9" s="93">
        <v>9</v>
      </c>
      <c r="O9" s="125">
        <v>0</v>
      </c>
      <c r="P9" s="93">
        <v>312</v>
      </c>
      <c r="Q9" s="93">
        <v>6309</v>
      </c>
      <c r="R9" s="93">
        <v>41715</v>
      </c>
      <c r="S9" s="373">
        <v>12734</v>
      </c>
    </row>
    <row r="10" spans="2:19">
      <c r="B10" s="196" t="s">
        <v>92</v>
      </c>
      <c r="C10" s="44" t="s">
        <v>93</v>
      </c>
      <c r="D10" s="44" t="s">
        <v>89</v>
      </c>
      <c r="E10" s="93">
        <v>166557</v>
      </c>
      <c r="F10" s="93">
        <v>14911</v>
      </c>
      <c r="G10" s="93">
        <v>146444</v>
      </c>
      <c r="H10" s="93">
        <v>1752</v>
      </c>
      <c r="I10" s="93">
        <v>330716</v>
      </c>
      <c r="J10" s="93">
        <v>16606</v>
      </c>
      <c r="K10" s="93">
        <v>32639</v>
      </c>
      <c r="L10" s="93">
        <v>42163</v>
      </c>
      <c r="M10" s="93">
        <v>11065</v>
      </c>
      <c r="N10" s="93">
        <v>2005</v>
      </c>
      <c r="O10" s="125">
        <v>887</v>
      </c>
      <c r="P10" s="93">
        <v>33337</v>
      </c>
      <c r="Q10" s="93">
        <v>89457</v>
      </c>
      <c r="R10" s="93">
        <v>470210</v>
      </c>
      <c r="S10" s="373">
        <v>173583</v>
      </c>
    </row>
    <row r="11" spans="2:19">
      <c r="B11" s="196" t="s">
        <v>94</v>
      </c>
      <c r="C11" s="44" t="s">
        <v>95</v>
      </c>
      <c r="D11" s="44" t="s">
        <v>89</v>
      </c>
      <c r="E11" s="93">
        <v>59402</v>
      </c>
      <c r="F11" s="93">
        <v>3958</v>
      </c>
      <c r="G11" s="93">
        <v>96713</v>
      </c>
      <c r="H11" s="93">
        <v>0</v>
      </c>
      <c r="I11" s="93">
        <v>160073</v>
      </c>
      <c r="J11" s="93">
        <v>2230</v>
      </c>
      <c r="K11" s="93">
        <v>5536</v>
      </c>
      <c r="L11" s="93">
        <v>14059</v>
      </c>
      <c r="M11" s="93">
        <v>8379</v>
      </c>
      <c r="N11" s="93">
        <v>48</v>
      </c>
      <c r="O11" s="125">
        <v>341</v>
      </c>
      <c r="P11" s="93">
        <v>1687</v>
      </c>
      <c r="Q11" s="93">
        <v>24514</v>
      </c>
      <c r="R11" s="93">
        <v>192379</v>
      </c>
      <c r="S11" s="373">
        <v>90733</v>
      </c>
    </row>
    <row r="12" spans="2:19">
      <c r="B12" s="196" t="s">
        <v>96</v>
      </c>
      <c r="C12" s="44" t="s">
        <v>97</v>
      </c>
      <c r="D12" s="44" t="s">
        <v>89</v>
      </c>
      <c r="E12" s="93">
        <v>22326</v>
      </c>
      <c r="F12" s="93">
        <v>857</v>
      </c>
      <c r="G12" s="93">
        <v>10787</v>
      </c>
      <c r="H12" s="93">
        <v>161</v>
      </c>
      <c r="I12" s="93">
        <v>34215</v>
      </c>
      <c r="J12" s="93">
        <v>420</v>
      </c>
      <c r="K12" s="93">
        <v>2780</v>
      </c>
      <c r="L12" s="93">
        <v>7891</v>
      </c>
      <c r="M12" s="93">
        <v>2310</v>
      </c>
      <c r="N12" s="93">
        <v>100</v>
      </c>
      <c r="O12" s="125">
        <v>63</v>
      </c>
      <c r="P12" s="93">
        <v>7242</v>
      </c>
      <c r="Q12" s="93">
        <v>17606</v>
      </c>
      <c r="R12" s="93">
        <v>55076</v>
      </c>
      <c r="S12" s="373">
        <v>21652</v>
      </c>
    </row>
    <row r="13" spans="2:19">
      <c r="B13" s="196" t="s">
        <v>98</v>
      </c>
      <c r="C13" s="44" t="s">
        <v>99</v>
      </c>
      <c r="D13" s="44" t="s">
        <v>86</v>
      </c>
      <c r="E13" s="93">
        <v>9208</v>
      </c>
      <c r="F13" s="93">
        <v>214</v>
      </c>
      <c r="G13" s="93">
        <v>6706</v>
      </c>
      <c r="H13" s="93">
        <v>4</v>
      </c>
      <c r="I13" s="93">
        <v>16192</v>
      </c>
      <c r="J13" s="93">
        <v>671</v>
      </c>
      <c r="K13" s="93">
        <v>2164</v>
      </c>
      <c r="L13" s="93">
        <v>974</v>
      </c>
      <c r="M13" s="93">
        <v>233</v>
      </c>
      <c r="N13" s="93">
        <v>20</v>
      </c>
      <c r="O13" s="125">
        <v>0</v>
      </c>
      <c r="P13" s="93">
        <v>528</v>
      </c>
      <c r="Q13" s="93">
        <v>1755</v>
      </c>
      <c r="R13" s="93">
        <v>20915</v>
      </c>
      <c r="S13" s="373">
        <v>6703</v>
      </c>
    </row>
    <row r="14" spans="2:19">
      <c r="B14" s="196" t="s">
        <v>100</v>
      </c>
      <c r="C14" s="44" t="s">
        <v>101</v>
      </c>
      <c r="D14" s="44" t="s">
        <v>86</v>
      </c>
      <c r="E14" s="93">
        <v>49572</v>
      </c>
      <c r="F14" s="93">
        <v>3780</v>
      </c>
      <c r="G14" s="93">
        <v>47962</v>
      </c>
      <c r="H14" s="93">
        <v>248</v>
      </c>
      <c r="I14" s="93">
        <v>102112</v>
      </c>
      <c r="J14" s="93">
        <v>3473</v>
      </c>
      <c r="K14" s="93">
        <v>8745</v>
      </c>
      <c r="L14" s="93">
        <v>20897</v>
      </c>
      <c r="M14" s="93">
        <v>8616</v>
      </c>
      <c r="N14" s="93">
        <v>101</v>
      </c>
      <c r="O14" s="125">
        <v>429</v>
      </c>
      <c r="P14" s="93">
        <v>125391</v>
      </c>
      <c r="Q14" s="93">
        <v>155434</v>
      </c>
      <c r="R14" s="93">
        <v>270086</v>
      </c>
      <c r="S14" s="373">
        <v>53001</v>
      </c>
    </row>
    <row r="15" spans="2:19">
      <c r="B15" s="196" t="s">
        <v>102</v>
      </c>
      <c r="C15" s="44" t="s">
        <v>103</v>
      </c>
      <c r="D15" s="44" t="s">
        <v>86</v>
      </c>
      <c r="E15" s="93">
        <v>192110</v>
      </c>
      <c r="F15" s="93">
        <v>0</v>
      </c>
      <c r="G15" s="93">
        <v>43035</v>
      </c>
      <c r="H15" s="93">
        <v>1986</v>
      </c>
      <c r="I15" s="93">
        <v>263606</v>
      </c>
      <c r="J15" s="93">
        <v>8206</v>
      </c>
      <c r="K15" s="93">
        <v>25289</v>
      </c>
      <c r="L15" s="93">
        <v>50879</v>
      </c>
      <c r="M15" s="93">
        <v>3320</v>
      </c>
      <c r="N15" s="93">
        <v>52</v>
      </c>
      <c r="O15" s="125">
        <v>0</v>
      </c>
      <c r="P15" s="93">
        <v>119970</v>
      </c>
      <c r="Q15" s="93">
        <v>174221</v>
      </c>
      <c r="R15" s="93">
        <v>497178</v>
      </c>
      <c r="S15" s="373">
        <v>43035</v>
      </c>
    </row>
    <row r="16" spans="2:19">
      <c r="B16" s="196" t="s">
        <v>104</v>
      </c>
      <c r="C16" s="44" t="s">
        <v>105</v>
      </c>
      <c r="D16" s="44" t="s">
        <v>86</v>
      </c>
      <c r="E16" s="93">
        <v>329189</v>
      </c>
      <c r="F16" s="93">
        <v>31061</v>
      </c>
      <c r="G16" s="93">
        <v>392222</v>
      </c>
      <c r="H16" s="93">
        <v>336</v>
      </c>
      <c r="I16" s="93">
        <v>753617</v>
      </c>
      <c r="J16" s="93">
        <v>36887</v>
      </c>
      <c r="K16" s="93">
        <v>58174</v>
      </c>
      <c r="L16" s="93">
        <v>301318</v>
      </c>
      <c r="M16" s="93">
        <v>207085</v>
      </c>
      <c r="N16" s="93">
        <v>1465</v>
      </c>
      <c r="O16" s="144">
        <v>13655</v>
      </c>
      <c r="P16" s="93">
        <v>234491</v>
      </c>
      <c r="Q16" s="93">
        <v>758014</v>
      </c>
      <c r="R16" s="93">
        <v>1606770</v>
      </c>
      <c r="S16" s="373">
        <v>438456</v>
      </c>
    </row>
    <row r="17" spans="2:19">
      <c r="B17" s="196" t="s">
        <v>106</v>
      </c>
      <c r="C17" s="44" t="s">
        <v>107</v>
      </c>
      <c r="D17" s="44" t="s">
        <v>86</v>
      </c>
      <c r="E17" s="93">
        <v>44716</v>
      </c>
      <c r="F17" s="93">
        <v>4916</v>
      </c>
      <c r="G17" s="93">
        <v>35988</v>
      </c>
      <c r="H17" s="93">
        <v>17</v>
      </c>
      <c r="I17" s="93">
        <v>85666</v>
      </c>
      <c r="J17" s="93">
        <v>1749</v>
      </c>
      <c r="K17" s="93">
        <v>591</v>
      </c>
      <c r="L17" s="93">
        <v>33976</v>
      </c>
      <c r="M17" s="93">
        <v>14430</v>
      </c>
      <c r="N17" s="93">
        <v>183</v>
      </c>
      <c r="O17" s="125">
        <v>715</v>
      </c>
      <c r="P17" s="93">
        <v>26515</v>
      </c>
      <c r="Q17" s="93">
        <v>75819</v>
      </c>
      <c r="R17" s="93">
        <v>165046</v>
      </c>
      <c r="S17" s="373">
        <v>43338</v>
      </c>
    </row>
    <row r="18" spans="2:19">
      <c r="B18" s="196" t="s">
        <v>108</v>
      </c>
      <c r="C18" s="44" t="s">
        <v>109</v>
      </c>
      <c r="D18" s="44" t="s">
        <v>86</v>
      </c>
      <c r="E18" s="93">
        <v>143051</v>
      </c>
      <c r="F18" s="93">
        <v>30510</v>
      </c>
      <c r="G18" s="93">
        <v>240380</v>
      </c>
      <c r="H18" s="93">
        <v>1274</v>
      </c>
      <c r="I18" s="93">
        <v>415215</v>
      </c>
      <c r="J18" s="93">
        <v>11867</v>
      </c>
      <c r="K18" s="93">
        <v>21527</v>
      </c>
      <c r="L18" s="93">
        <v>58751</v>
      </c>
      <c r="M18" s="93">
        <v>61387</v>
      </c>
      <c r="N18" s="93">
        <v>3879</v>
      </c>
      <c r="O18" s="144">
        <v>14544</v>
      </c>
      <c r="P18" s="93">
        <v>129827</v>
      </c>
      <c r="Q18" s="93">
        <v>268388</v>
      </c>
      <c r="R18" s="93">
        <v>716997</v>
      </c>
      <c r="S18" s="373">
        <v>255936</v>
      </c>
    </row>
    <row r="19" spans="2:19">
      <c r="B19" s="196" t="s">
        <v>110</v>
      </c>
      <c r="C19" s="44" t="s">
        <v>111</v>
      </c>
      <c r="D19" s="44" t="s">
        <v>86</v>
      </c>
      <c r="E19" s="93">
        <v>42330</v>
      </c>
      <c r="F19" s="93">
        <v>3947</v>
      </c>
      <c r="G19" s="93">
        <v>25372</v>
      </c>
      <c r="H19" s="93">
        <v>886</v>
      </c>
      <c r="I19" s="93">
        <v>73119</v>
      </c>
      <c r="J19" s="93">
        <v>2579</v>
      </c>
      <c r="K19" s="93">
        <v>10733</v>
      </c>
      <c r="L19" s="93">
        <v>21356</v>
      </c>
      <c r="M19" s="93">
        <v>14703</v>
      </c>
      <c r="N19" s="93">
        <v>112</v>
      </c>
      <c r="O19" s="144">
        <v>1183</v>
      </c>
      <c r="P19" s="93">
        <v>3130</v>
      </c>
      <c r="Q19" s="93">
        <v>40484</v>
      </c>
      <c r="R19" s="93">
        <v>126960</v>
      </c>
      <c r="S19" s="373">
        <v>25372</v>
      </c>
    </row>
    <row r="20" spans="2:19">
      <c r="B20" s="196" t="s">
        <v>112</v>
      </c>
      <c r="C20" s="44" t="s">
        <v>113</v>
      </c>
      <c r="D20" s="44" t="s">
        <v>86</v>
      </c>
      <c r="E20" s="93">
        <v>66992</v>
      </c>
      <c r="F20" s="93">
        <v>4257</v>
      </c>
      <c r="G20" s="93">
        <v>40661</v>
      </c>
      <c r="H20" s="93">
        <v>60</v>
      </c>
      <c r="I20" s="93">
        <v>112237</v>
      </c>
      <c r="J20" s="93">
        <v>4669</v>
      </c>
      <c r="K20" s="93">
        <v>4494</v>
      </c>
      <c r="L20" s="93">
        <v>10619</v>
      </c>
      <c r="M20" s="93">
        <v>7857</v>
      </c>
      <c r="N20" s="93">
        <v>660</v>
      </c>
      <c r="O20" s="125">
        <v>762</v>
      </c>
      <c r="P20" s="93">
        <v>67317</v>
      </c>
      <c r="Q20" s="93">
        <v>87215</v>
      </c>
      <c r="R20" s="93">
        <v>208777</v>
      </c>
      <c r="S20" s="373">
        <v>44918</v>
      </c>
    </row>
    <row r="21" spans="2:19">
      <c r="B21" s="196" t="s">
        <v>114</v>
      </c>
      <c r="C21" s="44" t="s">
        <v>115</v>
      </c>
      <c r="D21" s="44" t="s">
        <v>86</v>
      </c>
      <c r="E21" s="93">
        <v>4021</v>
      </c>
      <c r="F21" s="93">
        <v>367</v>
      </c>
      <c r="G21" s="93">
        <v>2971</v>
      </c>
      <c r="H21" s="93">
        <v>24</v>
      </c>
      <c r="I21" s="93">
        <v>7391</v>
      </c>
      <c r="J21" s="93">
        <v>148</v>
      </c>
      <c r="K21" s="93">
        <v>433</v>
      </c>
      <c r="L21" s="93">
        <v>2009</v>
      </c>
      <c r="M21" s="93">
        <v>768</v>
      </c>
      <c r="N21" s="93">
        <v>18</v>
      </c>
      <c r="O21" s="125">
        <v>140</v>
      </c>
      <c r="P21" s="93">
        <v>36</v>
      </c>
      <c r="Q21" s="93">
        <v>2971</v>
      </c>
      <c r="R21" s="93">
        <v>10946</v>
      </c>
      <c r="S21" s="373">
        <v>3186</v>
      </c>
    </row>
    <row r="22" spans="2:19">
      <c r="B22" s="196" t="s">
        <v>116</v>
      </c>
      <c r="C22" s="44" t="s">
        <v>117</v>
      </c>
      <c r="D22" s="44" t="s">
        <v>86</v>
      </c>
      <c r="E22" s="93">
        <v>137745</v>
      </c>
      <c r="F22" s="93">
        <v>13437</v>
      </c>
      <c r="G22" s="93">
        <v>140554</v>
      </c>
      <c r="H22" s="93">
        <v>2073</v>
      </c>
      <c r="I22" s="93">
        <v>293809</v>
      </c>
      <c r="J22" s="93">
        <v>12427</v>
      </c>
      <c r="K22" s="93">
        <v>89848</v>
      </c>
      <c r="L22" s="93">
        <v>48353</v>
      </c>
      <c r="M22" s="93">
        <v>35232</v>
      </c>
      <c r="N22" s="93">
        <v>290</v>
      </c>
      <c r="O22" s="144">
        <v>1456</v>
      </c>
      <c r="P22" s="93">
        <v>53797</v>
      </c>
      <c r="Q22" s="93">
        <v>139128</v>
      </c>
      <c r="R22" s="93">
        <v>535336</v>
      </c>
      <c r="S22" s="373">
        <v>177873</v>
      </c>
    </row>
    <row r="23" spans="2:19">
      <c r="B23" s="196" t="s">
        <v>118</v>
      </c>
      <c r="C23" s="44" t="s">
        <v>119</v>
      </c>
      <c r="D23" s="44" t="s">
        <v>120</v>
      </c>
      <c r="E23" s="93">
        <v>198689</v>
      </c>
      <c r="F23" s="93">
        <v>24393</v>
      </c>
      <c r="G23" s="93">
        <v>277830</v>
      </c>
      <c r="H23" s="93">
        <v>763</v>
      </c>
      <c r="I23" s="93">
        <v>501675</v>
      </c>
      <c r="J23" s="93">
        <v>13691</v>
      </c>
      <c r="K23" s="93">
        <v>37423</v>
      </c>
      <c r="L23" s="93">
        <v>185977</v>
      </c>
      <c r="M23" s="93">
        <v>100466</v>
      </c>
      <c r="N23" s="93">
        <v>2173</v>
      </c>
      <c r="O23" s="144">
        <v>7221</v>
      </c>
      <c r="P23" s="93">
        <v>70868</v>
      </c>
      <c r="Q23" s="93">
        <v>366705</v>
      </c>
      <c r="R23" s="93">
        <v>919701</v>
      </c>
      <c r="S23" s="373">
        <v>302223</v>
      </c>
    </row>
    <row r="24" spans="2:19">
      <c r="B24" s="196" t="s">
        <v>121</v>
      </c>
      <c r="C24" s="44" t="s">
        <v>122</v>
      </c>
      <c r="D24" s="44" t="s">
        <v>86</v>
      </c>
      <c r="E24" s="93">
        <v>944645</v>
      </c>
      <c r="F24" s="93">
        <v>127431</v>
      </c>
      <c r="G24" s="93">
        <v>1457276</v>
      </c>
      <c r="H24" s="93">
        <v>0</v>
      </c>
      <c r="I24" s="93">
        <v>2529352</v>
      </c>
      <c r="J24" s="93">
        <v>105560</v>
      </c>
      <c r="K24" s="93">
        <v>123486</v>
      </c>
      <c r="L24" s="93">
        <v>1456837</v>
      </c>
      <c r="M24" s="93">
        <v>701082</v>
      </c>
      <c r="N24" s="93">
        <v>118811</v>
      </c>
      <c r="O24" s="144">
        <v>117797</v>
      </c>
      <c r="P24" s="93">
        <v>3574981</v>
      </c>
      <c r="Q24" s="93">
        <v>5969508</v>
      </c>
      <c r="R24" s="93">
        <v>8727906</v>
      </c>
      <c r="S24" s="373">
        <v>2271444</v>
      </c>
    </row>
    <row r="25" spans="2:19">
      <c r="B25" s="196" t="s">
        <v>123</v>
      </c>
      <c r="C25" s="44" t="s">
        <v>124</v>
      </c>
      <c r="D25" s="44" t="s">
        <v>86</v>
      </c>
      <c r="E25" s="93">
        <v>30654</v>
      </c>
      <c r="F25" s="93">
        <v>2580</v>
      </c>
      <c r="G25" s="93">
        <v>32422</v>
      </c>
      <c r="H25" s="93">
        <v>461</v>
      </c>
      <c r="I25" s="93">
        <v>66117</v>
      </c>
      <c r="J25" s="93">
        <v>1725</v>
      </c>
      <c r="K25" s="93">
        <v>5177</v>
      </c>
      <c r="L25" s="93">
        <v>56686</v>
      </c>
      <c r="M25" s="93">
        <v>19267</v>
      </c>
      <c r="N25" s="93">
        <v>253</v>
      </c>
      <c r="O25" s="144">
        <v>2094</v>
      </c>
      <c r="P25" s="93">
        <v>8429</v>
      </c>
      <c r="Q25" s="93">
        <v>86729</v>
      </c>
      <c r="R25" s="93">
        <v>159748</v>
      </c>
      <c r="S25" s="373">
        <v>35002</v>
      </c>
    </row>
    <row r="26" spans="2:19">
      <c r="B26" s="196" t="s">
        <v>125</v>
      </c>
      <c r="C26" s="44" t="s">
        <v>126</v>
      </c>
      <c r="D26" s="44" t="s">
        <v>86</v>
      </c>
      <c r="E26" s="93">
        <v>67055</v>
      </c>
      <c r="F26" s="93">
        <v>3631</v>
      </c>
      <c r="G26" s="93">
        <v>48029</v>
      </c>
      <c r="H26" s="93">
        <v>0</v>
      </c>
      <c r="I26" s="93">
        <v>120277</v>
      </c>
      <c r="J26" s="93">
        <v>3468</v>
      </c>
      <c r="K26" s="93">
        <v>10190</v>
      </c>
      <c r="L26" s="93">
        <v>28000</v>
      </c>
      <c r="M26" s="93">
        <v>8640</v>
      </c>
      <c r="N26" s="93">
        <v>787</v>
      </c>
      <c r="O26" s="144">
        <v>1869</v>
      </c>
      <c r="P26" s="93">
        <v>10051</v>
      </c>
      <c r="Q26" s="93">
        <v>49347</v>
      </c>
      <c r="R26" s="93">
        <v>185933</v>
      </c>
      <c r="S26" s="373">
        <v>43056</v>
      </c>
    </row>
    <row r="27" spans="2:19">
      <c r="B27" s="196" t="s">
        <v>127</v>
      </c>
      <c r="C27" s="44" t="s">
        <v>128</v>
      </c>
      <c r="D27" s="44" t="s">
        <v>86</v>
      </c>
      <c r="E27" s="93">
        <v>34870</v>
      </c>
      <c r="F27" s="93">
        <v>0</v>
      </c>
      <c r="G27" s="93">
        <v>9637</v>
      </c>
      <c r="H27" s="93">
        <v>428</v>
      </c>
      <c r="I27" s="93">
        <v>44935</v>
      </c>
      <c r="J27" s="93">
        <v>530</v>
      </c>
      <c r="K27" s="93">
        <v>1172</v>
      </c>
      <c r="L27" s="93">
        <v>5978</v>
      </c>
      <c r="M27" s="93">
        <v>2259</v>
      </c>
      <c r="N27" s="93">
        <v>5</v>
      </c>
      <c r="O27" s="125">
        <v>481</v>
      </c>
      <c r="P27" s="93">
        <v>110192</v>
      </c>
      <c r="Q27" s="93">
        <v>118915</v>
      </c>
      <c r="R27" s="93">
        <v>165552</v>
      </c>
      <c r="S27" s="373">
        <v>23948</v>
      </c>
    </row>
    <row r="28" spans="2:19">
      <c r="B28" s="196" t="s">
        <v>129</v>
      </c>
      <c r="C28" s="44" t="s">
        <v>130</v>
      </c>
      <c r="D28" s="44" t="s">
        <v>89</v>
      </c>
      <c r="E28" s="93">
        <v>80902</v>
      </c>
      <c r="F28" s="93">
        <v>4368</v>
      </c>
      <c r="G28" s="93">
        <v>56964</v>
      </c>
      <c r="H28" s="93">
        <v>2196</v>
      </c>
      <c r="I28" s="93">
        <v>147317</v>
      </c>
      <c r="J28" s="93">
        <v>3898</v>
      </c>
      <c r="K28" s="93">
        <v>3396</v>
      </c>
      <c r="L28" s="93">
        <v>37750</v>
      </c>
      <c r="M28" s="93">
        <v>20105</v>
      </c>
      <c r="N28" s="93">
        <v>469</v>
      </c>
      <c r="O28" s="144">
        <v>2047</v>
      </c>
      <c r="P28" s="93">
        <v>123633</v>
      </c>
      <c r="Q28" s="93">
        <v>184004</v>
      </c>
      <c r="R28" s="93">
        <v>339383</v>
      </c>
      <c r="S28" s="373">
        <v>72351</v>
      </c>
    </row>
    <row r="29" spans="2:19">
      <c r="B29" s="196" t="s">
        <v>131</v>
      </c>
      <c r="C29" s="44" t="s">
        <v>132</v>
      </c>
      <c r="D29" s="44" t="s">
        <v>86</v>
      </c>
      <c r="E29" s="93">
        <v>103173</v>
      </c>
      <c r="F29" s="93">
        <v>14648</v>
      </c>
      <c r="G29" s="93">
        <v>121909</v>
      </c>
      <c r="H29" s="93">
        <v>2144</v>
      </c>
      <c r="I29" s="93">
        <v>242533</v>
      </c>
      <c r="J29" s="93">
        <v>8485</v>
      </c>
      <c r="K29" s="93">
        <v>26521</v>
      </c>
      <c r="L29" s="93">
        <v>201440</v>
      </c>
      <c r="M29" s="93">
        <v>72744</v>
      </c>
      <c r="N29" s="93">
        <v>29942</v>
      </c>
      <c r="O29" s="144">
        <v>70946</v>
      </c>
      <c r="P29" s="93">
        <v>782037</v>
      </c>
      <c r="Q29" s="93">
        <v>1157109</v>
      </c>
      <c r="R29" s="93">
        <v>1434684</v>
      </c>
      <c r="S29" s="373">
        <v>136708</v>
      </c>
    </row>
    <row r="30" spans="2:19">
      <c r="B30" s="196" t="s">
        <v>133</v>
      </c>
      <c r="C30" s="44" t="s">
        <v>134</v>
      </c>
      <c r="D30" s="44" t="s">
        <v>86</v>
      </c>
      <c r="E30" s="93">
        <v>111831</v>
      </c>
      <c r="F30" s="93">
        <v>10637</v>
      </c>
      <c r="G30" s="93">
        <v>70270</v>
      </c>
      <c r="H30" s="93">
        <v>14</v>
      </c>
      <c r="I30" s="93">
        <v>193767</v>
      </c>
      <c r="J30" s="93">
        <v>6686</v>
      </c>
      <c r="K30" s="93">
        <v>18486</v>
      </c>
      <c r="L30" s="93">
        <v>115564</v>
      </c>
      <c r="M30" s="93">
        <v>65713</v>
      </c>
      <c r="N30" s="93">
        <v>1392</v>
      </c>
      <c r="O30" s="144">
        <v>5763</v>
      </c>
      <c r="P30" s="93">
        <v>62593</v>
      </c>
      <c r="Q30" s="93">
        <v>251025</v>
      </c>
      <c r="R30" s="93">
        <v>481422</v>
      </c>
      <c r="S30" s="373">
        <v>82545</v>
      </c>
    </row>
    <row r="31" spans="2:19">
      <c r="B31" s="196" t="s">
        <v>135</v>
      </c>
      <c r="C31" s="44" t="s">
        <v>136</v>
      </c>
      <c r="D31" s="44" t="s">
        <v>86</v>
      </c>
      <c r="E31" s="93">
        <v>14842</v>
      </c>
      <c r="F31" s="93">
        <v>1101</v>
      </c>
      <c r="G31" s="93">
        <v>14933</v>
      </c>
      <c r="H31" s="93">
        <v>0</v>
      </c>
      <c r="I31" s="93">
        <v>31330</v>
      </c>
      <c r="J31" s="93">
        <v>1260</v>
      </c>
      <c r="K31" s="93">
        <v>2007</v>
      </c>
      <c r="L31" s="93">
        <v>27881</v>
      </c>
      <c r="M31" s="93">
        <v>9509</v>
      </c>
      <c r="N31" s="93">
        <v>80</v>
      </c>
      <c r="O31" s="144">
        <v>1127</v>
      </c>
      <c r="P31" s="93">
        <v>48045</v>
      </c>
      <c r="Q31" s="93">
        <v>86642</v>
      </c>
      <c r="R31" s="93">
        <v>121266</v>
      </c>
      <c r="S31" s="373">
        <v>34458</v>
      </c>
    </row>
    <row r="32" spans="2:19">
      <c r="B32" s="196" t="s">
        <v>137</v>
      </c>
      <c r="C32" s="44" t="s">
        <v>138</v>
      </c>
      <c r="D32" s="44" t="s">
        <v>86</v>
      </c>
      <c r="E32" s="93">
        <v>19642</v>
      </c>
      <c r="F32" s="93">
        <v>691</v>
      </c>
      <c r="G32" s="93">
        <v>9894</v>
      </c>
      <c r="H32" s="93">
        <v>320</v>
      </c>
      <c r="I32" s="93">
        <v>30547</v>
      </c>
      <c r="J32" s="93">
        <v>1589</v>
      </c>
      <c r="K32" s="93">
        <v>3972</v>
      </c>
      <c r="L32" s="93">
        <v>514995</v>
      </c>
      <c r="M32" s="93">
        <v>209069</v>
      </c>
      <c r="N32" s="93">
        <v>554</v>
      </c>
      <c r="O32" s="144">
        <v>20494</v>
      </c>
      <c r="P32" s="93">
        <v>7513</v>
      </c>
      <c r="Q32" s="93">
        <v>752625</v>
      </c>
      <c r="R32" s="93">
        <v>788733</v>
      </c>
      <c r="S32" s="373">
        <v>10585</v>
      </c>
    </row>
    <row r="33" spans="2:19">
      <c r="B33" s="196" t="s">
        <v>139</v>
      </c>
      <c r="C33" s="44" t="s">
        <v>140</v>
      </c>
      <c r="D33" s="44" t="s">
        <v>86</v>
      </c>
      <c r="E33" s="93">
        <v>288596</v>
      </c>
      <c r="F33" s="93">
        <v>27958</v>
      </c>
      <c r="G33" s="93">
        <v>251259</v>
      </c>
      <c r="H33" s="93">
        <v>0</v>
      </c>
      <c r="I33" s="93">
        <v>567813</v>
      </c>
      <c r="J33" s="93">
        <v>17398</v>
      </c>
      <c r="K33" s="93">
        <v>53244</v>
      </c>
      <c r="L33" s="93">
        <v>449048</v>
      </c>
      <c r="M33" s="93">
        <v>165406</v>
      </c>
      <c r="N33" s="93">
        <v>1589</v>
      </c>
      <c r="O33" s="144">
        <v>51351</v>
      </c>
      <c r="P33" s="93">
        <v>2080582</v>
      </c>
      <c r="Q33" s="93">
        <v>2747976</v>
      </c>
      <c r="R33" s="93">
        <v>3387110</v>
      </c>
      <c r="S33" s="373">
        <v>407572</v>
      </c>
    </row>
    <row r="34" spans="2:19">
      <c r="B34" s="196" t="s">
        <v>141</v>
      </c>
      <c r="C34" s="44" t="s">
        <v>142</v>
      </c>
      <c r="D34" s="44" t="s">
        <v>89</v>
      </c>
      <c r="E34" s="93">
        <v>88824</v>
      </c>
      <c r="F34" s="93">
        <v>4893</v>
      </c>
      <c r="G34" s="93">
        <v>80791</v>
      </c>
      <c r="H34" s="93">
        <v>841</v>
      </c>
      <c r="I34" s="93">
        <v>175897</v>
      </c>
      <c r="J34" s="93">
        <v>5188</v>
      </c>
      <c r="K34" s="93">
        <v>15405</v>
      </c>
      <c r="L34" s="93">
        <v>22211</v>
      </c>
      <c r="M34" s="93">
        <v>10740</v>
      </c>
      <c r="N34" s="93">
        <v>172</v>
      </c>
      <c r="O34" s="144">
        <v>1890</v>
      </c>
      <c r="P34" s="93">
        <v>23101</v>
      </c>
      <c r="Q34" s="93">
        <v>58114</v>
      </c>
      <c r="R34" s="93">
        <v>262623</v>
      </c>
      <c r="S34" s="373">
        <v>94154</v>
      </c>
    </row>
    <row r="35" spans="2:19">
      <c r="B35" s="196" t="s">
        <v>143</v>
      </c>
      <c r="C35" s="44" t="s">
        <v>144</v>
      </c>
      <c r="D35" s="44" t="s">
        <v>86</v>
      </c>
      <c r="E35" s="93">
        <v>20913</v>
      </c>
      <c r="F35" s="93">
        <v>851</v>
      </c>
      <c r="G35" s="93">
        <v>5761</v>
      </c>
      <c r="H35" s="93">
        <v>4</v>
      </c>
      <c r="I35" s="93">
        <v>27529</v>
      </c>
      <c r="J35" s="93">
        <v>275</v>
      </c>
      <c r="K35" s="93">
        <v>1132</v>
      </c>
      <c r="L35" s="93">
        <v>1392</v>
      </c>
      <c r="M35" s="93">
        <v>143</v>
      </c>
      <c r="N35" s="93">
        <v>14</v>
      </c>
      <c r="O35" s="125">
        <v>0</v>
      </c>
      <c r="P35" s="93">
        <v>4272</v>
      </c>
      <c r="Q35" s="93">
        <v>5821</v>
      </c>
      <c r="R35" s="93">
        <v>34757</v>
      </c>
      <c r="S35" s="373">
        <v>7497</v>
      </c>
    </row>
    <row r="36" spans="2:19">
      <c r="B36" s="196" t="s">
        <v>145</v>
      </c>
      <c r="C36" s="44" t="s">
        <v>146</v>
      </c>
      <c r="D36" s="44" t="s">
        <v>120</v>
      </c>
      <c r="E36" s="93">
        <v>10684</v>
      </c>
      <c r="F36" s="93">
        <v>1448</v>
      </c>
      <c r="G36" s="93">
        <v>7009</v>
      </c>
      <c r="H36" s="93">
        <v>389</v>
      </c>
      <c r="I36" s="93">
        <v>20144</v>
      </c>
      <c r="J36" s="93">
        <v>189</v>
      </c>
      <c r="K36" s="93">
        <v>1632</v>
      </c>
      <c r="L36" s="93">
        <v>7397</v>
      </c>
      <c r="M36" s="93">
        <v>1524</v>
      </c>
      <c r="N36" s="93">
        <v>21</v>
      </c>
      <c r="O36" s="125">
        <v>318</v>
      </c>
      <c r="P36" s="93">
        <v>2855</v>
      </c>
      <c r="Q36" s="93">
        <v>12115</v>
      </c>
      <c r="R36" s="93">
        <v>34257</v>
      </c>
      <c r="S36" s="373">
        <v>10827</v>
      </c>
    </row>
    <row r="37" spans="2:19">
      <c r="B37" s="196" t="s">
        <v>147</v>
      </c>
      <c r="C37" s="44" t="s">
        <v>148</v>
      </c>
      <c r="D37" s="44" t="s">
        <v>89</v>
      </c>
      <c r="E37" s="93">
        <v>104409</v>
      </c>
      <c r="F37" s="93">
        <v>6872</v>
      </c>
      <c r="G37" s="93">
        <v>71383</v>
      </c>
      <c r="H37" s="93">
        <v>2770</v>
      </c>
      <c r="I37" s="93">
        <v>186596</v>
      </c>
      <c r="J37" s="93">
        <v>9508</v>
      </c>
      <c r="K37" s="93">
        <v>19984</v>
      </c>
      <c r="L37" s="93">
        <v>136845</v>
      </c>
      <c r="M37" s="93">
        <v>51996</v>
      </c>
      <c r="N37" s="93">
        <v>448</v>
      </c>
      <c r="O37" s="144">
        <v>2037</v>
      </c>
      <c r="P37" s="93">
        <v>9268</v>
      </c>
      <c r="Q37" s="93">
        <v>200594</v>
      </c>
      <c r="R37" s="93">
        <v>417906</v>
      </c>
      <c r="S37" s="373">
        <v>98067</v>
      </c>
    </row>
    <row r="38" spans="2:19">
      <c r="B38" s="196" t="s">
        <v>149</v>
      </c>
      <c r="C38" s="44" t="s">
        <v>150</v>
      </c>
      <c r="D38" s="44" t="s">
        <v>86</v>
      </c>
      <c r="E38" s="93">
        <v>391168</v>
      </c>
      <c r="F38" s="93">
        <v>23014</v>
      </c>
      <c r="G38" s="93">
        <v>275421</v>
      </c>
      <c r="H38" s="93">
        <v>4293</v>
      </c>
      <c r="I38" s="93">
        <v>695956</v>
      </c>
      <c r="J38" s="93">
        <v>34647</v>
      </c>
      <c r="K38" s="93">
        <v>72605</v>
      </c>
      <c r="L38" s="93">
        <v>374221</v>
      </c>
      <c r="M38" s="93">
        <v>254669</v>
      </c>
      <c r="N38" s="93">
        <v>1333</v>
      </c>
      <c r="O38" s="144">
        <v>26106</v>
      </c>
      <c r="P38" s="93">
        <v>1131412</v>
      </c>
      <c r="Q38" s="93">
        <v>1787741</v>
      </c>
      <c r="R38" s="93">
        <v>2590967</v>
      </c>
      <c r="S38" s="373">
        <v>280000</v>
      </c>
    </row>
    <row r="39" spans="2:19">
      <c r="B39" s="196" t="s">
        <v>151</v>
      </c>
      <c r="C39" s="44" t="s">
        <v>152</v>
      </c>
      <c r="D39" s="44" t="s">
        <v>86</v>
      </c>
      <c r="E39" s="93">
        <v>18639</v>
      </c>
      <c r="F39" s="93">
        <v>2861</v>
      </c>
      <c r="G39" s="93">
        <v>18370</v>
      </c>
      <c r="H39" s="93">
        <v>606</v>
      </c>
      <c r="I39" s="93">
        <v>40572</v>
      </c>
      <c r="J39" s="93">
        <v>1316</v>
      </c>
      <c r="K39" s="93">
        <v>3969</v>
      </c>
      <c r="L39" s="93">
        <v>14592</v>
      </c>
      <c r="M39" s="93">
        <v>4283</v>
      </c>
      <c r="N39" s="93">
        <v>83</v>
      </c>
      <c r="O39" s="125">
        <v>739</v>
      </c>
      <c r="P39" s="93">
        <v>11462</v>
      </c>
      <c r="Q39" s="93">
        <v>31159</v>
      </c>
      <c r="R39" s="93">
        <v>77843</v>
      </c>
      <c r="S39" s="373">
        <v>16636</v>
      </c>
    </row>
    <row r="40" spans="2:19">
      <c r="B40" s="196" t="s">
        <v>153</v>
      </c>
      <c r="C40" s="44" t="s">
        <v>154</v>
      </c>
      <c r="D40" s="44" t="s">
        <v>86</v>
      </c>
      <c r="E40" s="93">
        <v>154288</v>
      </c>
      <c r="F40" s="93">
        <v>17757</v>
      </c>
      <c r="G40" s="93">
        <v>134467</v>
      </c>
      <c r="H40" s="93">
        <v>0</v>
      </c>
      <c r="I40" s="93">
        <v>306512</v>
      </c>
      <c r="J40" s="93">
        <v>10447</v>
      </c>
      <c r="K40" s="93">
        <v>48986</v>
      </c>
      <c r="L40" s="93">
        <v>162556</v>
      </c>
      <c r="M40" s="93">
        <v>49116</v>
      </c>
      <c r="N40" s="93">
        <v>2450</v>
      </c>
      <c r="O40" s="144">
        <v>3439</v>
      </c>
      <c r="P40" s="93">
        <v>125510</v>
      </c>
      <c r="Q40" s="93">
        <v>343071</v>
      </c>
      <c r="R40" s="93">
        <v>710535</v>
      </c>
      <c r="S40" s="373">
        <v>236881</v>
      </c>
    </row>
    <row r="41" spans="2:19">
      <c r="B41" s="196" t="s">
        <v>155</v>
      </c>
      <c r="C41" s="44" t="s">
        <v>156</v>
      </c>
      <c r="D41" s="44" t="s">
        <v>120</v>
      </c>
      <c r="E41" s="93">
        <v>11711</v>
      </c>
      <c r="F41" s="93">
        <v>879</v>
      </c>
      <c r="G41" s="93">
        <v>2674</v>
      </c>
      <c r="H41" s="93">
        <v>0</v>
      </c>
      <c r="I41" s="93">
        <v>15301</v>
      </c>
      <c r="J41" s="93">
        <v>907</v>
      </c>
      <c r="K41" s="93">
        <v>2503</v>
      </c>
      <c r="L41" s="93">
        <v>13397</v>
      </c>
      <c r="M41" s="93">
        <v>4194</v>
      </c>
      <c r="N41" s="93">
        <v>35</v>
      </c>
      <c r="O41" s="125">
        <v>621</v>
      </c>
      <c r="P41" s="93">
        <v>37449</v>
      </c>
      <c r="Q41" s="93">
        <v>55696</v>
      </c>
      <c r="R41" s="93">
        <v>74407</v>
      </c>
      <c r="S41" s="373">
        <v>5348</v>
      </c>
    </row>
    <row r="42" spans="2:19">
      <c r="B42" s="196" t="s">
        <v>157</v>
      </c>
      <c r="C42" s="44" t="s">
        <v>158</v>
      </c>
      <c r="D42" s="44" t="s">
        <v>120</v>
      </c>
      <c r="E42" s="93">
        <v>4995</v>
      </c>
      <c r="F42" s="93">
        <v>609</v>
      </c>
      <c r="G42" s="93">
        <v>7283</v>
      </c>
      <c r="H42" s="93">
        <v>19</v>
      </c>
      <c r="I42" s="93">
        <v>12906</v>
      </c>
      <c r="J42" s="93">
        <v>68</v>
      </c>
      <c r="K42" s="93">
        <v>1556</v>
      </c>
      <c r="L42" s="93">
        <v>3701</v>
      </c>
      <c r="M42" s="93">
        <v>2731</v>
      </c>
      <c r="N42" s="93">
        <v>496</v>
      </c>
      <c r="O42" s="125">
        <v>0</v>
      </c>
      <c r="P42" s="93">
        <v>2443</v>
      </c>
      <c r="Q42" s="93">
        <v>9371</v>
      </c>
      <c r="R42" s="93">
        <v>23994</v>
      </c>
      <c r="S42" s="373">
        <v>11952</v>
      </c>
    </row>
    <row r="43" spans="2:19">
      <c r="B43" s="196" t="s">
        <v>159</v>
      </c>
      <c r="C43" s="44" t="s">
        <v>160</v>
      </c>
      <c r="D43" s="44" t="s">
        <v>161</v>
      </c>
      <c r="E43" s="93">
        <v>14971</v>
      </c>
      <c r="F43" s="93">
        <v>241</v>
      </c>
      <c r="G43" s="93">
        <v>2072</v>
      </c>
      <c r="H43" s="93">
        <v>0</v>
      </c>
      <c r="I43" s="93">
        <v>17284</v>
      </c>
      <c r="J43" s="93">
        <v>1357</v>
      </c>
      <c r="K43" s="93">
        <v>0</v>
      </c>
      <c r="L43" s="93">
        <v>16929</v>
      </c>
      <c r="M43" s="93">
        <v>4681</v>
      </c>
      <c r="N43" s="93">
        <v>10</v>
      </c>
      <c r="O43" s="125">
        <v>524</v>
      </c>
      <c r="P43" s="93">
        <v>5</v>
      </c>
      <c r="Q43" s="93">
        <v>22149</v>
      </c>
      <c r="R43" s="93">
        <v>40790</v>
      </c>
      <c r="S43" s="373">
        <v>1946</v>
      </c>
    </row>
    <row r="44" spans="2:19">
      <c r="B44" s="196" t="s">
        <v>162</v>
      </c>
      <c r="C44" s="44" t="s">
        <v>163</v>
      </c>
      <c r="D44" s="44" t="s">
        <v>86</v>
      </c>
      <c r="E44" s="93">
        <v>34702</v>
      </c>
      <c r="F44" s="93">
        <v>2893</v>
      </c>
      <c r="G44" s="93">
        <v>16691</v>
      </c>
      <c r="H44" s="93">
        <v>0</v>
      </c>
      <c r="I44" s="93">
        <v>54620</v>
      </c>
      <c r="J44" s="93">
        <v>2159</v>
      </c>
      <c r="K44" s="93">
        <v>10776</v>
      </c>
      <c r="L44" s="93">
        <v>15890</v>
      </c>
      <c r="M44" s="93">
        <v>6910</v>
      </c>
      <c r="N44" s="93">
        <v>41</v>
      </c>
      <c r="O44" s="125">
        <v>344</v>
      </c>
      <c r="P44" s="93">
        <v>2487</v>
      </c>
      <c r="Q44" s="93">
        <v>25672</v>
      </c>
      <c r="R44" s="93">
        <v>93573</v>
      </c>
      <c r="S44" s="373">
        <v>11502</v>
      </c>
    </row>
    <row r="45" spans="2:19">
      <c r="B45" s="196" t="s">
        <v>164</v>
      </c>
      <c r="C45" s="44" t="s">
        <v>165</v>
      </c>
      <c r="D45" s="44" t="s">
        <v>86</v>
      </c>
      <c r="E45" s="93">
        <v>141132</v>
      </c>
      <c r="F45" s="93">
        <v>0</v>
      </c>
      <c r="G45" s="93">
        <v>276090</v>
      </c>
      <c r="H45" s="93">
        <v>0</v>
      </c>
      <c r="I45" s="93">
        <v>417742</v>
      </c>
      <c r="J45" s="93">
        <v>10270</v>
      </c>
      <c r="K45" s="93">
        <v>45432</v>
      </c>
      <c r="L45" s="93">
        <v>405727</v>
      </c>
      <c r="M45" s="93">
        <v>219935</v>
      </c>
      <c r="N45" s="93">
        <v>2656</v>
      </c>
      <c r="O45" s="144">
        <v>17836</v>
      </c>
      <c r="P45" s="93">
        <v>195143</v>
      </c>
      <c r="Q45" s="93">
        <v>841297</v>
      </c>
      <c r="R45" s="93">
        <v>1314844</v>
      </c>
      <c r="S45" s="373">
        <v>276900</v>
      </c>
    </row>
    <row r="46" spans="2:19">
      <c r="B46" s="196" t="s">
        <v>166</v>
      </c>
      <c r="C46" s="44" t="s">
        <v>167</v>
      </c>
      <c r="D46" s="44" t="s">
        <v>86</v>
      </c>
      <c r="E46" s="93">
        <v>21847</v>
      </c>
      <c r="F46" s="93">
        <v>372</v>
      </c>
      <c r="G46" s="93">
        <v>8259</v>
      </c>
      <c r="H46" s="93">
        <v>0</v>
      </c>
      <c r="I46" s="93">
        <v>30988</v>
      </c>
      <c r="J46" s="93">
        <v>1655</v>
      </c>
      <c r="K46" s="93">
        <v>59</v>
      </c>
      <c r="L46" s="93">
        <v>2640</v>
      </c>
      <c r="M46" s="93">
        <v>974</v>
      </c>
      <c r="N46" s="93">
        <v>5</v>
      </c>
      <c r="O46" s="125">
        <v>72</v>
      </c>
      <c r="P46" s="93">
        <v>316</v>
      </c>
      <c r="Q46" s="93">
        <v>4007</v>
      </c>
      <c r="R46" s="93">
        <v>36709</v>
      </c>
      <c r="S46" s="373">
        <v>8901</v>
      </c>
    </row>
    <row r="47" spans="2:19">
      <c r="B47" s="196" t="s">
        <v>168</v>
      </c>
      <c r="C47" s="44" t="s">
        <v>169</v>
      </c>
      <c r="D47" s="44" t="s">
        <v>86</v>
      </c>
      <c r="E47" s="93">
        <v>59253</v>
      </c>
      <c r="F47" s="93">
        <v>5492</v>
      </c>
      <c r="G47" s="93">
        <v>88041</v>
      </c>
      <c r="H47" s="93">
        <v>162</v>
      </c>
      <c r="I47" s="93">
        <v>154224</v>
      </c>
      <c r="J47" s="93">
        <v>4185</v>
      </c>
      <c r="K47" s="93">
        <v>8022</v>
      </c>
      <c r="L47" s="93">
        <v>44871</v>
      </c>
      <c r="M47" s="93">
        <v>24288</v>
      </c>
      <c r="N47" s="93">
        <v>612</v>
      </c>
      <c r="O47" s="125">
        <v>794</v>
      </c>
      <c r="P47" s="93">
        <v>39089</v>
      </c>
      <c r="Q47" s="93">
        <v>109654</v>
      </c>
      <c r="R47" s="93">
        <v>276278</v>
      </c>
      <c r="S47" s="373">
        <v>118793</v>
      </c>
    </row>
    <row r="48" spans="2:19">
      <c r="B48" s="196" t="s">
        <v>170</v>
      </c>
      <c r="C48" s="44" t="s">
        <v>171</v>
      </c>
      <c r="D48" s="44" t="s">
        <v>120</v>
      </c>
      <c r="E48" s="93">
        <v>7901</v>
      </c>
      <c r="F48" s="93">
        <v>544</v>
      </c>
      <c r="G48" s="93">
        <v>7206</v>
      </c>
      <c r="H48" s="93">
        <v>33</v>
      </c>
      <c r="I48" s="93">
        <v>15753</v>
      </c>
      <c r="J48" s="93">
        <v>561</v>
      </c>
      <c r="K48" s="93">
        <v>1719</v>
      </c>
      <c r="L48" s="93">
        <v>2347</v>
      </c>
      <c r="M48" s="93">
        <v>1047</v>
      </c>
      <c r="N48" s="93">
        <v>8</v>
      </c>
      <c r="O48" s="125">
        <v>58</v>
      </c>
      <c r="P48" s="93">
        <v>112</v>
      </c>
      <c r="Q48" s="93">
        <v>3572</v>
      </c>
      <c r="R48" s="93">
        <v>21642</v>
      </c>
      <c r="S48" s="373">
        <v>8136</v>
      </c>
    </row>
    <row r="49" spans="2:19">
      <c r="B49" s="196" t="s">
        <v>172</v>
      </c>
      <c r="C49" s="44" t="s">
        <v>173</v>
      </c>
      <c r="D49" s="44" t="s">
        <v>86</v>
      </c>
      <c r="E49" s="93">
        <v>59848</v>
      </c>
      <c r="F49" s="93">
        <v>2732</v>
      </c>
      <c r="G49" s="93">
        <v>26513</v>
      </c>
      <c r="H49" s="93">
        <v>1547</v>
      </c>
      <c r="I49" s="93">
        <v>91190</v>
      </c>
      <c r="J49" s="93">
        <v>5827</v>
      </c>
      <c r="K49" s="93">
        <v>17968</v>
      </c>
      <c r="L49" s="93">
        <v>50614</v>
      </c>
      <c r="M49" s="93">
        <v>29306</v>
      </c>
      <c r="N49" s="93">
        <v>219</v>
      </c>
      <c r="O49" s="144">
        <v>3539</v>
      </c>
      <c r="P49" s="93">
        <v>23546</v>
      </c>
      <c r="Q49" s="93">
        <v>107224</v>
      </c>
      <c r="R49" s="93">
        <v>222210</v>
      </c>
      <c r="S49" s="373">
        <v>32455</v>
      </c>
    </row>
    <row r="50" spans="2:19">
      <c r="B50" s="196" t="s">
        <v>174</v>
      </c>
      <c r="C50" s="44" t="s">
        <v>175</v>
      </c>
      <c r="D50" s="44" t="s">
        <v>86</v>
      </c>
      <c r="E50" s="93">
        <v>260282</v>
      </c>
      <c r="F50" s="93">
        <v>17608</v>
      </c>
      <c r="G50" s="93">
        <v>172383</v>
      </c>
      <c r="H50" s="93">
        <v>1450</v>
      </c>
      <c r="I50" s="93">
        <v>453848</v>
      </c>
      <c r="J50" s="93">
        <v>24805</v>
      </c>
      <c r="K50" s="93">
        <v>69502</v>
      </c>
      <c r="L50" s="93">
        <v>106264</v>
      </c>
      <c r="M50" s="93">
        <v>72056</v>
      </c>
      <c r="N50" s="93">
        <v>5060</v>
      </c>
      <c r="O50" s="144">
        <v>15484</v>
      </c>
      <c r="P50" s="93">
        <v>80094</v>
      </c>
      <c r="Q50" s="93">
        <v>278958</v>
      </c>
      <c r="R50" s="93">
        <v>827294</v>
      </c>
      <c r="S50" s="373">
        <v>246223</v>
      </c>
    </row>
    <row r="51" spans="2:19">
      <c r="B51" s="196" t="s">
        <v>176</v>
      </c>
      <c r="C51" s="44" t="s">
        <v>177</v>
      </c>
      <c r="D51" s="44" t="s">
        <v>120</v>
      </c>
      <c r="E51" s="93">
        <v>61568</v>
      </c>
      <c r="F51" s="93">
        <v>8049</v>
      </c>
      <c r="G51" s="93">
        <v>61018</v>
      </c>
      <c r="H51" s="93">
        <v>1084</v>
      </c>
      <c r="I51" s="93">
        <v>131719</v>
      </c>
      <c r="J51" s="93">
        <v>6865</v>
      </c>
      <c r="K51" s="93">
        <v>26267</v>
      </c>
      <c r="L51" s="93">
        <v>24873</v>
      </c>
      <c r="M51" s="93">
        <v>19114</v>
      </c>
      <c r="N51" s="93">
        <v>4709</v>
      </c>
      <c r="O51" s="125">
        <v>592</v>
      </c>
      <c r="P51" s="93">
        <v>5004</v>
      </c>
      <c r="Q51" s="93">
        <v>54292</v>
      </c>
      <c r="R51" s="93">
        <v>219143</v>
      </c>
      <c r="S51" s="373">
        <v>78401</v>
      </c>
    </row>
    <row r="52" spans="2:19">
      <c r="B52" s="196" t="s">
        <v>178</v>
      </c>
      <c r="C52" s="44" t="s">
        <v>179</v>
      </c>
      <c r="D52" s="44" t="s">
        <v>120</v>
      </c>
      <c r="E52" s="93">
        <v>84634</v>
      </c>
      <c r="F52" s="93">
        <v>7076</v>
      </c>
      <c r="G52" s="93">
        <v>56633</v>
      </c>
      <c r="H52" s="93">
        <v>453</v>
      </c>
      <c r="I52" s="93">
        <v>148796</v>
      </c>
      <c r="J52" s="93">
        <v>5527</v>
      </c>
      <c r="K52" s="93">
        <v>27382</v>
      </c>
      <c r="L52" s="93">
        <v>244197</v>
      </c>
      <c r="M52" s="93">
        <v>31385</v>
      </c>
      <c r="N52" s="93">
        <v>720</v>
      </c>
      <c r="O52" s="144">
        <v>4700</v>
      </c>
      <c r="P52" s="93">
        <v>274532</v>
      </c>
      <c r="Q52" s="93">
        <v>555534</v>
      </c>
      <c r="R52" s="93">
        <v>737239</v>
      </c>
      <c r="S52" s="373">
        <v>56633</v>
      </c>
    </row>
    <row r="53" spans="2:19">
      <c r="B53" s="196" t="s">
        <v>180</v>
      </c>
      <c r="C53" s="44" t="s">
        <v>181</v>
      </c>
      <c r="D53" s="44" t="s">
        <v>120</v>
      </c>
      <c r="E53" s="93">
        <v>12338</v>
      </c>
      <c r="F53" s="93">
        <v>1416</v>
      </c>
      <c r="G53" s="93">
        <v>20646</v>
      </c>
      <c r="H53" s="93">
        <v>0</v>
      </c>
      <c r="I53" s="93">
        <v>34400</v>
      </c>
      <c r="J53" s="93">
        <v>684</v>
      </c>
      <c r="K53" s="93">
        <v>55</v>
      </c>
      <c r="L53" s="93">
        <v>14059</v>
      </c>
      <c r="M53" s="93">
        <v>3764</v>
      </c>
      <c r="N53" s="93">
        <v>47</v>
      </c>
      <c r="O53" s="125">
        <v>74</v>
      </c>
      <c r="P53" s="93">
        <v>32201</v>
      </c>
      <c r="Q53" s="93">
        <v>50145</v>
      </c>
      <c r="R53" s="93">
        <v>85431</v>
      </c>
      <c r="S53" s="373">
        <v>20777</v>
      </c>
    </row>
    <row r="54" spans="2:19">
      <c r="B54" s="196" t="s">
        <v>182</v>
      </c>
      <c r="C54" s="44" t="s">
        <v>183</v>
      </c>
      <c r="D54" s="44" t="s">
        <v>86</v>
      </c>
      <c r="E54" s="93">
        <v>125769</v>
      </c>
      <c r="F54" s="93">
        <v>9651</v>
      </c>
      <c r="G54" s="93">
        <v>87977</v>
      </c>
      <c r="H54" s="93">
        <v>0</v>
      </c>
      <c r="I54" s="93">
        <v>224612</v>
      </c>
      <c r="J54" s="93">
        <v>7996</v>
      </c>
      <c r="K54" s="93">
        <v>3484</v>
      </c>
      <c r="L54" s="93">
        <v>57963</v>
      </c>
      <c r="M54" s="93">
        <v>25394</v>
      </c>
      <c r="N54" s="93">
        <v>212</v>
      </c>
      <c r="O54" s="144">
        <v>5304</v>
      </c>
      <c r="P54" s="93">
        <v>52250</v>
      </c>
      <c r="Q54" s="93">
        <v>141123</v>
      </c>
      <c r="R54" s="93">
        <v>377716</v>
      </c>
      <c r="S54" s="373">
        <v>97628</v>
      </c>
    </row>
    <row r="55" spans="2:19">
      <c r="B55" s="196" t="s">
        <v>184</v>
      </c>
      <c r="C55" s="44" t="s">
        <v>185</v>
      </c>
      <c r="D55" s="44" t="s">
        <v>120</v>
      </c>
      <c r="E55" s="93">
        <v>16171</v>
      </c>
      <c r="F55" s="93">
        <v>1585</v>
      </c>
      <c r="G55" s="93">
        <v>10053</v>
      </c>
      <c r="H55" s="93">
        <v>294</v>
      </c>
      <c r="I55" s="93">
        <v>29376</v>
      </c>
      <c r="J55" s="93">
        <v>654</v>
      </c>
      <c r="K55" s="93">
        <v>4623</v>
      </c>
      <c r="L55" s="93">
        <v>6511</v>
      </c>
      <c r="M55" s="93">
        <v>3688</v>
      </c>
      <c r="N55" s="93">
        <v>264</v>
      </c>
      <c r="O55" s="125">
        <v>496</v>
      </c>
      <c r="P55" s="93">
        <v>11864</v>
      </c>
      <c r="Q55" s="93">
        <v>22823</v>
      </c>
      <c r="R55" s="93">
        <v>57476</v>
      </c>
      <c r="S55" s="373">
        <v>14040</v>
      </c>
    </row>
    <row r="56" spans="2:19">
      <c r="B56" s="196" t="s">
        <v>186</v>
      </c>
      <c r="C56" s="44" t="s">
        <v>187</v>
      </c>
      <c r="D56" s="44" t="s">
        <v>86</v>
      </c>
      <c r="E56" s="93">
        <v>25592</v>
      </c>
      <c r="F56" s="93">
        <v>1638</v>
      </c>
      <c r="G56" s="93">
        <v>18930</v>
      </c>
      <c r="H56" s="93">
        <v>656</v>
      </c>
      <c r="I56" s="93">
        <v>46870</v>
      </c>
      <c r="J56" s="93">
        <v>1898</v>
      </c>
      <c r="K56" s="93">
        <v>6730</v>
      </c>
      <c r="L56" s="93">
        <v>23972</v>
      </c>
      <c r="M56" s="93">
        <v>7686</v>
      </c>
      <c r="N56" s="93">
        <v>259</v>
      </c>
      <c r="O56" s="125">
        <v>814</v>
      </c>
      <c r="P56" s="93">
        <v>52478</v>
      </c>
      <c r="Q56" s="93">
        <v>85209</v>
      </c>
      <c r="R56" s="93">
        <v>140707</v>
      </c>
      <c r="S56" s="373">
        <v>28664</v>
      </c>
    </row>
    <row r="57" spans="2:19">
      <c r="B57" s="196" t="s">
        <v>188</v>
      </c>
      <c r="C57" s="44" t="s">
        <v>189</v>
      </c>
      <c r="D57" s="44" t="s">
        <v>86</v>
      </c>
      <c r="E57" s="93">
        <v>52871</v>
      </c>
      <c r="F57" s="93">
        <v>4838</v>
      </c>
      <c r="G57" s="93">
        <v>54491</v>
      </c>
      <c r="H57" s="93">
        <v>0</v>
      </c>
      <c r="I57" s="93">
        <v>112200</v>
      </c>
      <c r="J57" s="93">
        <v>4148</v>
      </c>
      <c r="K57" s="93">
        <v>6873</v>
      </c>
      <c r="L57" s="93">
        <v>43522</v>
      </c>
      <c r="M57" s="93">
        <v>24966</v>
      </c>
      <c r="N57" s="93">
        <v>938</v>
      </c>
      <c r="O57" s="144">
        <v>2825</v>
      </c>
      <c r="P57" s="93">
        <v>13494</v>
      </c>
      <c r="Q57" s="93">
        <v>85745</v>
      </c>
      <c r="R57" s="93">
        <v>209115</v>
      </c>
      <c r="S57" s="373">
        <v>54491</v>
      </c>
    </row>
    <row r="58" spans="2:19">
      <c r="B58" s="196" t="s">
        <v>190</v>
      </c>
      <c r="C58" s="44" t="s">
        <v>191</v>
      </c>
      <c r="D58" s="44" t="s">
        <v>86</v>
      </c>
      <c r="E58" s="93">
        <v>32943</v>
      </c>
      <c r="F58" s="93">
        <v>2692</v>
      </c>
      <c r="G58" s="93">
        <v>32046</v>
      </c>
      <c r="H58" s="93">
        <v>346</v>
      </c>
      <c r="I58" s="93">
        <v>68465</v>
      </c>
      <c r="J58" s="93">
        <v>2817</v>
      </c>
      <c r="K58" s="93">
        <v>15444</v>
      </c>
      <c r="L58" s="93">
        <v>12687</v>
      </c>
      <c r="M58" s="93">
        <v>7829</v>
      </c>
      <c r="N58" s="93">
        <v>64</v>
      </c>
      <c r="O58" s="125">
        <v>302</v>
      </c>
      <c r="P58" s="93">
        <v>11824</v>
      </c>
      <c r="Q58" s="93">
        <v>32706</v>
      </c>
      <c r="R58" s="93">
        <v>119458</v>
      </c>
      <c r="S58" s="373">
        <v>36856</v>
      </c>
    </row>
    <row r="59" spans="2:19">
      <c r="B59" s="196" t="s">
        <v>192</v>
      </c>
      <c r="C59" s="44" t="s">
        <v>193</v>
      </c>
      <c r="D59" s="44" t="s">
        <v>86</v>
      </c>
      <c r="E59" s="93">
        <v>36111</v>
      </c>
      <c r="F59" s="93">
        <v>2139</v>
      </c>
      <c r="G59" s="93">
        <v>18338</v>
      </c>
      <c r="H59" s="93">
        <v>860</v>
      </c>
      <c r="I59" s="93">
        <v>57762</v>
      </c>
      <c r="J59" s="93">
        <v>3670</v>
      </c>
      <c r="K59" s="93">
        <v>18587</v>
      </c>
      <c r="L59" s="93">
        <v>22312</v>
      </c>
      <c r="M59" s="93">
        <v>10174</v>
      </c>
      <c r="N59" s="93">
        <v>73</v>
      </c>
      <c r="O59" s="125">
        <v>968</v>
      </c>
      <c r="P59" s="93">
        <v>322</v>
      </c>
      <c r="Q59" s="93">
        <v>33849</v>
      </c>
      <c r="R59" s="93">
        <v>113868</v>
      </c>
      <c r="S59" s="373">
        <v>21274</v>
      </c>
    </row>
    <row r="60" spans="2:19">
      <c r="B60" s="196" t="s">
        <v>194</v>
      </c>
      <c r="C60" s="44" t="s">
        <v>195</v>
      </c>
      <c r="D60" s="44" t="s">
        <v>120</v>
      </c>
      <c r="E60" s="93">
        <v>79877</v>
      </c>
      <c r="F60" s="93">
        <v>11871</v>
      </c>
      <c r="G60" s="93">
        <v>152089</v>
      </c>
      <c r="H60" s="93">
        <v>0</v>
      </c>
      <c r="I60" s="93">
        <v>243848</v>
      </c>
      <c r="J60" s="93">
        <v>8453</v>
      </c>
      <c r="K60" s="93">
        <v>33979</v>
      </c>
      <c r="L60" s="93">
        <v>81507</v>
      </c>
      <c r="M60" s="93">
        <v>41546</v>
      </c>
      <c r="N60" s="93">
        <v>520</v>
      </c>
      <c r="O60" s="144">
        <v>1917</v>
      </c>
      <c r="P60" s="93">
        <v>91923</v>
      </c>
      <c r="Q60" s="93">
        <v>217413</v>
      </c>
      <c r="R60" s="93">
        <v>503893</v>
      </c>
      <c r="S60" s="373">
        <v>201446</v>
      </c>
    </row>
    <row r="61" spans="2:19">
      <c r="B61" s="196" t="s">
        <v>196</v>
      </c>
      <c r="C61" s="44" t="s">
        <v>197</v>
      </c>
      <c r="D61" s="44" t="s">
        <v>89</v>
      </c>
      <c r="E61" s="93">
        <v>76562</v>
      </c>
      <c r="F61" s="93">
        <v>3040</v>
      </c>
      <c r="G61" s="93">
        <v>32138</v>
      </c>
      <c r="H61" s="93">
        <v>520</v>
      </c>
      <c r="I61" s="93">
        <v>112260</v>
      </c>
      <c r="J61" s="93">
        <v>4639</v>
      </c>
      <c r="K61" s="93">
        <v>10208</v>
      </c>
      <c r="L61" s="93">
        <v>1852</v>
      </c>
      <c r="M61" s="93">
        <v>1898</v>
      </c>
      <c r="N61" s="93">
        <v>230</v>
      </c>
      <c r="O61" s="125">
        <v>0</v>
      </c>
      <c r="P61" s="93">
        <v>7060</v>
      </c>
      <c r="Q61" s="93">
        <v>11040</v>
      </c>
      <c r="R61" s="93">
        <v>138147</v>
      </c>
      <c r="S61" s="373">
        <v>36107</v>
      </c>
    </row>
    <row r="62" spans="2:19">
      <c r="B62" s="196" t="s">
        <v>198</v>
      </c>
      <c r="C62" s="44" t="s">
        <v>199</v>
      </c>
      <c r="D62" s="44" t="s">
        <v>89</v>
      </c>
      <c r="E62" s="93">
        <v>63112</v>
      </c>
      <c r="F62" s="93">
        <v>5387</v>
      </c>
      <c r="G62" s="93">
        <v>37368</v>
      </c>
      <c r="H62" s="93">
        <v>1300</v>
      </c>
      <c r="I62" s="93">
        <v>109280</v>
      </c>
      <c r="J62" s="93">
        <v>2538</v>
      </c>
      <c r="K62" s="93">
        <v>6690</v>
      </c>
      <c r="L62" s="93">
        <v>34375</v>
      </c>
      <c r="M62" s="93">
        <v>7674</v>
      </c>
      <c r="N62" s="93">
        <v>427</v>
      </c>
      <c r="O62" s="125">
        <v>450</v>
      </c>
      <c r="P62" s="93">
        <v>75669</v>
      </c>
      <c r="Q62" s="93">
        <v>118595</v>
      </c>
      <c r="R62" s="93">
        <v>237901</v>
      </c>
      <c r="S62" s="373">
        <v>49616</v>
      </c>
    </row>
    <row r="63" spans="2:19">
      <c r="B63" s="196" t="s">
        <v>200</v>
      </c>
      <c r="C63" s="44" t="s">
        <v>201</v>
      </c>
      <c r="D63" s="44" t="s">
        <v>86</v>
      </c>
      <c r="E63" s="93">
        <v>355746</v>
      </c>
      <c r="F63" s="93">
        <v>28400</v>
      </c>
      <c r="G63" s="93">
        <v>282931</v>
      </c>
      <c r="H63" s="93">
        <v>6312</v>
      </c>
      <c r="I63" s="93">
        <v>673613</v>
      </c>
      <c r="J63" s="93">
        <v>23839</v>
      </c>
      <c r="K63" s="93">
        <v>77851</v>
      </c>
      <c r="L63" s="93">
        <v>167717</v>
      </c>
      <c r="M63" s="93">
        <v>86884</v>
      </c>
      <c r="N63" s="93">
        <v>2593</v>
      </c>
      <c r="O63" s="144">
        <v>9492</v>
      </c>
      <c r="P63" s="93">
        <v>591760</v>
      </c>
      <c r="Q63" s="93">
        <v>858446</v>
      </c>
      <c r="R63" s="93">
        <v>1634950</v>
      </c>
      <c r="S63" s="373">
        <v>290994</v>
      </c>
    </row>
    <row r="64" spans="2:19">
      <c r="B64" s="196" t="s">
        <v>202</v>
      </c>
      <c r="C64" s="44" t="s">
        <v>203</v>
      </c>
      <c r="D64" s="44" t="s">
        <v>89</v>
      </c>
      <c r="E64" s="93">
        <v>188069</v>
      </c>
      <c r="F64" s="93">
        <v>13647</v>
      </c>
      <c r="G64" s="93">
        <v>128449</v>
      </c>
      <c r="H64" s="93">
        <v>0</v>
      </c>
      <c r="I64" s="93">
        <v>330707</v>
      </c>
      <c r="J64" s="93">
        <v>6892</v>
      </c>
      <c r="K64" s="93">
        <v>26243</v>
      </c>
      <c r="L64" s="93">
        <v>26216</v>
      </c>
      <c r="M64" s="93">
        <v>6854</v>
      </c>
      <c r="N64" s="93">
        <v>671</v>
      </c>
      <c r="O64" s="125">
        <v>0</v>
      </c>
      <c r="P64" s="93">
        <v>15424</v>
      </c>
      <c r="Q64" s="93">
        <v>49165</v>
      </c>
      <c r="R64" s="93">
        <v>413023</v>
      </c>
      <c r="S64" s="373">
        <v>143003</v>
      </c>
    </row>
    <row r="65" spans="2:19">
      <c r="B65" s="196" t="s">
        <v>204</v>
      </c>
      <c r="C65" s="44" t="s">
        <v>205</v>
      </c>
      <c r="D65" s="44" t="s">
        <v>86</v>
      </c>
      <c r="E65" s="93">
        <v>95632</v>
      </c>
      <c r="F65" s="93">
        <v>14173</v>
      </c>
      <c r="G65" s="93">
        <v>154064</v>
      </c>
      <c r="H65" s="93">
        <v>456</v>
      </c>
      <c r="I65" s="93">
        <v>265346</v>
      </c>
      <c r="J65" s="93">
        <v>11815</v>
      </c>
      <c r="K65" s="93">
        <v>43151</v>
      </c>
      <c r="L65" s="93">
        <v>47026</v>
      </c>
      <c r="M65" s="93">
        <v>32760</v>
      </c>
      <c r="N65" s="93">
        <v>1055</v>
      </c>
      <c r="O65" s="144">
        <v>2973</v>
      </c>
      <c r="P65" s="93">
        <v>272270</v>
      </c>
      <c r="Q65" s="93">
        <v>356084</v>
      </c>
      <c r="R65" s="93">
        <v>676636</v>
      </c>
      <c r="S65" s="373">
        <v>175615</v>
      </c>
    </row>
    <row r="66" spans="2:19">
      <c r="B66" s="196" t="s">
        <v>206</v>
      </c>
      <c r="C66" s="44" t="s">
        <v>207</v>
      </c>
      <c r="D66" s="44" t="s">
        <v>86</v>
      </c>
      <c r="E66" s="93">
        <v>40537</v>
      </c>
      <c r="F66" s="93">
        <v>4452</v>
      </c>
      <c r="G66" s="93">
        <v>63684</v>
      </c>
      <c r="H66" s="93">
        <v>375</v>
      </c>
      <c r="I66" s="93">
        <v>109048</v>
      </c>
      <c r="J66" s="93">
        <v>2828</v>
      </c>
      <c r="K66" s="93">
        <v>4939</v>
      </c>
      <c r="L66" s="93">
        <v>55734</v>
      </c>
      <c r="M66" s="93">
        <v>30787</v>
      </c>
      <c r="N66" s="93">
        <v>1933</v>
      </c>
      <c r="O66" s="125">
        <v>0</v>
      </c>
      <c r="P66" s="93">
        <v>23710</v>
      </c>
      <c r="Q66" s="93">
        <v>112164</v>
      </c>
      <c r="R66" s="93">
        <v>229856</v>
      </c>
      <c r="S66" s="373">
        <v>70242</v>
      </c>
    </row>
    <row r="67" spans="2:19">
      <c r="B67" s="196" t="s">
        <v>208</v>
      </c>
      <c r="C67" s="44" t="s">
        <v>209</v>
      </c>
      <c r="D67" s="44" t="s">
        <v>86</v>
      </c>
      <c r="E67" s="93">
        <v>74278</v>
      </c>
      <c r="F67" s="93">
        <v>7890</v>
      </c>
      <c r="G67" s="93">
        <v>83527</v>
      </c>
      <c r="H67" s="93">
        <v>594</v>
      </c>
      <c r="I67" s="93">
        <v>166410</v>
      </c>
      <c r="J67" s="93">
        <v>5300</v>
      </c>
      <c r="K67" s="93">
        <v>5950</v>
      </c>
      <c r="L67" s="93">
        <v>37452</v>
      </c>
      <c r="M67" s="93">
        <v>12819</v>
      </c>
      <c r="N67" s="93">
        <v>821</v>
      </c>
      <c r="O67" s="144">
        <v>1147</v>
      </c>
      <c r="P67" s="93">
        <v>61258</v>
      </c>
      <c r="Q67" s="93">
        <v>113497</v>
      </c>
      <c r="R67" s="93">
        <v>291567</v>
      </c>
      <c r="S67" s="373">
        <v>112709</v>
      </c>
    </row>
    <row r="68" spans="2:19">
      <c r="B68" s="196" t="s">
        <v>210</v>
      </c>
      <c r="C68" s="44" t="s">
        <v>211</v>
      </c>
      <c r="D68" s="44" t="s">
        <v>86</v>
      </c>
      <c r="E68" s="93">
        <v>10090</v>
      </c>
      <c r="F68" s="93">
        <v>818</v>
      </c>
      <c r="G68" s="93">
        <v>7116</v>
      </c>
      <c r="H68" s="93">
        <v>72</v>
      </c>
      <c r="I68" s="93">
        <v>18417</v>
      </c>
      <c r="J68" s="93">
        <v>612</v>
      </c>
      <c r="K68" s="93">
        <v>617</v>
      </c>
      <c r="L68" s="93">
        <v>10593</v>
      </c>
      <c r="M68" s="93">
        <v>3715</v>
      </c>
      <c r="N68" s="93">
        <v>37</v>
      </c>
      <c r="O68" s="125">
        <v>277</v>
      </c>
      <c r="P68" s="93">
        <v>1376</v>
      </c>
      <c r="Q68" s="93">
        <v>15998</v>
      </c>
      <c r="R68" s="93">
        <v>35644</v>
      </c>
      <c r="S68" s="373">
        <v>7934</v>
      </c>
    </row>
    <row r="69" spans="2:19">
      <c r="B69" s="196" t="s">
        <v>212</v>
      </c>
      <c r="C69" s="44" t="s">
        <v>213</v>
      </c>
      <c r="D69" s="44" t="s">
        <v>86</v>
      </c>
      <c r="E69" s="93">
        <v>35171</v>
      </c>
      <c r="F69" s="93">
        <v>1663</v>
      </c>
      <c r="G69" s="93">
        <v>50395</v>
      </c>
      <c r="H69" s="93">
        <v>976</v>
      </c>
      <c r="I69" s="93">
        <v>88205</v>
      </c>
      <c r="J69" s="93">
        <v>1385</v>
      </c>
      <c r="K69" s="93">
        <v>3578</v>
      </c>
      <c r="L69" s="93">
        <v>15419</v>
      </c>
      <c r="M69" s="93">
        <v>5101</v>
      </c>
      <c r="N69" s="93">
        <v>19</v>
      </c>
      <c r="O69" s="125">
        <v>306</v>
      </c>
      <c r="P69" s="93">
        <v>646</v>
      </c>
      <c r="Q69" s="93">
        <v>21491</v>
      </c>
      <c r="R69" s="93">
        <v>114659</v>
      </c>
      <c r="S69" s="373">
        <v>54413</v>
      </c>
    </row>
    <row r="70" spans="2:19">
      <c r="B70" s="196" t="s">
        <v>214</v>
      </c>
      <c r="C70" s="44" t="s">
        <v>215</v>
      </c>
      <c r="D70" s="44" t="s">
        <v>89</v>
      </c>
      <c r="E70" s="93">
        <v>37260</v>
      </c>
      <c r="F70" s="93">
        <v>1635</v>
      </c>
      <c r="G70" s="93">
        <v>19534</v>
      </c>
      <c r="H70" s="93">
        <v>262</v>
      </c>
      <c r="I70" s="93">
        <v>58817</v>
      </c>
      <c r="J70" s="93">
        <v>3228</v>
      </c>
      <c r="K70" s="93">
        <v>10171</v>
      </c>
      <c r="L70" s="93">
        <v>11552</v>
      </c>
      <c r="M70" s="93">
        <v>4064</v>
      </c>
      <c r="N70" s="93">
        <v>20</v>
      </c>
      <c r="O70" s="125">
        <v>399</v>
      </c>
      <c r="P70" s="93">
        <v>4506</v>
      </c>
      <c r="Q70" s="93">
        <v>20541</v>
      </c>
      <c r="R70" s="93">
        <v>93117</v>
      </c>
      <c r="S70" s="373">
        <v>23645</v>
      </c>
    </row>
    <row r="71" spans="2:19">
      <c r="B71" s="196" t="s">
        <v>216</v>
      </c>
      <c r="C71" s="44" t="s">
        <v>217</v>
      </c>
      <c r="D71" s="44" t="s">
        <v>86</v>
      </c>
      <c r="E71" s="93">
        <v>47515</v>
      </c>
      <c r="F71" s="93">
        <v>2980</v>
      </c>
      <c r="G71" s="93">
        <v>26504</v>
      </c>
      <c r="H71" s="93">
        <v>0</v>
      </c>
      <c r="I71" s="93">
        <v>78435</v>
      </c>
      <c r="J71" s="93">
        <v>5449</v>
      </c>
      <c r="K71" s="93">
        <v>41480</v>
      </c>
      <c r="L71" s="93">
        <v>13455</v>
      </c>
      <c r="M71" s="93">
        <v>10596</v>
      </c>
      <c r="N71" s="93">
        <v>34</v>
      </c>
      <c r="O71" s="125">
        <v>980</v>
      </c>
      <c r="P71" s="93">
        <v>2381</v>
      </c>
      <c r="Q71" s="93">
        <v>27446</v>
      </c>
      <c r="R71" s="93">
        <v>152810</v>
      </c>
      <c r="S71" s="373">
        <v>47143</v>
      </c>
    </row>
    <row r="72" spans="2:19">
      <c r="B72" s="196" t="s">
        <v>218</v>
      </c>
      <c r="C72" s="44" t="s">
        <v>219</v>
      </c>
      <c r="D72" s="44" t="s">
        <v>86</v>
      </c>
      <c r="E72" s="93">
        <v>41173</v>
      </c>
      <c r="F72" s="93">
        <v>4686</v>
      </c>
      <c r="G72" s="93">
        <v>33534</v>
      </c>
      <c r="H72" s="93">
        <v>0</v>
      </c>
      <c r="I72" s="93">
        <v>79965</v>
      </c>
      <c r="J72" s="93">
        <v>2891</v>
      </c>
      <c r="K72" s="93">
        <v>3267</v>
      </c>
      <c r="L72" s="93">
        <v>26496</v>
      </c>
      <c r="M72" s="93">
        <v>9153</v>
      </c>
      <c r="N72" s="93">
        <v>928</v>
      </c>
      <c r="O72" s="125">
        <v>0</v>
      </c>
      <c r="P72" s="93">
        <v>55070</v>
      </c>
      <c r="Q72" s="93">
        <v>91647</v>
      </c>
      <c r="R72" s="93">
        <v>177812</v>
      </c>
      <c r="S72" s="373">
        <v>38220</v>
      </c>
    </row>
    <row r="73" spans="2:19">
      <c r="B73" s="196" t="s">
        <v>220</v>
      </c>
      <c r="C73" s="44" t="s">
        <v>221</v>
      </c>
      <c r="D73" s="44" t="s">
        <v>86</v>
      </c>
      <c r="E73" s="93">
        <v>85006</v>
      </c>
      <c r="F73" s="93">
        <v>7576</v>
      </c>
      <c r="G73" s="93">
        <v>58019</v>
      </c>
      <c r="H73" s="93">
        <v>281</v>
      </c>
      <c r="I73" s="93">
        <v>150882</v>
      </c>
      <c r="J73" s="93">
        <v>4603</v>
      </c>
      <c r="K73" s="93">
        <v>29395</v>
      </c>
      <c r="L73" s="93">
        <v>31666</v>
      </c>
      <c r="M73" s="93">
        <v>12088</v>
      </c>
      <c r="N73" s="93">
        <v>115</v>
      </c>
      <c r="O73" s="144">
        <v>8983</v>
      </c>
      <c r="P73" s="93">
        <v>35682</v>
      </c>
      <c r="Q73" s="93">
        <v>88534</v>
      </c>
      <c r="R73" s="93">
        <v>273580</v>
      </c>
      <c r="S73" s="373">
        <v>71434</v>
      </c>
    </row>
    <row r="74" spans="2:19">
      <c r="B74" s="196" t="s">
        <v>222</v>
      </c>
      <c r="C74" s="44" t="s">
        <v>223</v>
      </c>
      <c r="D74" s="44" t="s">
        <v>120</v>
      </c>
      <c r="E74" s="93">
        <v>6241</v>
      </c>
      <c r="F74" s="93">
        <v>303</v>
      </c>
      <c r="G74" s="93">
        <v>3214</v>
      </c>
      <c r="H74" s="93">
        <v>166</v>
      </c>
      <c r="I74" s="93">
        <v>9960</v>
      </c>
      <c r="J74" s="93">
        <v>295</v>
      </c>
      <c r="K74" s="93">
        <v>676</v>
      </c>
      <c r="L74" s="93">
        <v>1794</v>
      </c>
      <c r="M74" s="93">
        <v>404</v>
      </c>
      <c r="N74" s="93">
        <v>3</v>
      </c>
      <c r="O74" s="125">
        <v>155</v>
      </c>
      <c r="P74" s="93">
        <v>1826</v>
      </c>
      <c r="Q74" s="93">
        <v>4182</v>
      </c>
      <c r="R74" s="93">
        <v>15124</v>
      </c>
      <c r="S74" s="373">
        <v>4365</v>
      </c>
    </row>
    <row r="75" spans="2:19">
      <c r="B75" s="196" t="s">
        <v>224</v>
      </c>
      <c r="C75" s="44" t="s">
        <v>225</v>
      </c>
      <c r="D75" s="44" t="s">
        <v>86</v>
      </c>
      <c r="E75" s="93">
        <v>18591</v>
      </c>
      <c r="F75" s="93">
        <v>1809</v>
      </c>
      <c r="G75" s="93">
        <v>17924</v>
      </c>
      <c r="H75" s="93">
        <v>0</v>
      </c>
      <c r="I75" s="93">
        <v>38324</v>
      </c>
      <c r="J75" s="93">
        <v>105</v>
      </c>
      <c r="K75" s="93">
        <v>8763</v>
      </c>
      <c r="L75" s="93">
        <v>9320</v>
      </c>
      <c r="M75" s="93">
        <v>2914</v>
      </c>
      <c r="N75" s="93">
        <v>1</v>
      </c>
      <c r="O75" s="125">
        <v>320</v>
      </c>
      <c r="P75" s="93">
        <v>168177</v>
      </c>
      <c r="Q75" s="93">
        <v>180732</v>
      </c>
      <c r="R75" s="93">
        <v>227924</v>
      </c>
      <c r="S75" s="373">
        <v>21545</v>
      </c>
    </row>
    <row r="76" spans="2:19">
      <c r="B76" s="196" t="s">
        <v>226</v>
      </c>
      <c r="C76" s="44" t="s">
        <v>227</v>
      </c>
      <c r="D76" s="44" t="s">
        <v>86</v>
      </c>
      <c r="E76" s="93">
        <v>78277</v>
      </c>
      <c r="F76" s="93">
        <v>4956</v>
      </c>
      <c r="G76" s="93">
        <v>24578</v>
      </c>
      <c r="H76" s="93">
        <v>1774</v>
      </c>
      <c r="I76" s="93">
        <v>110105</v>
      </c>
      <c r="J76" s="93">
        <v>5388</v>
      </c>
      <c r="K76" s="93">
        <v>20774</v>
      </c>
      <c r="L76" s="93">
        <v>12250</v>
      </c>
      <c r="M76" s="93">
        <v>1337</v>
      </c>
      <c r="N76" s="93">
        <v>409</v>
      </c>
      <c r="O76" s="125">
        <v>0</v>
      </c>
      <c r="P76" s="93">
        <v>56186</v>
      </c>
      <c r="Q76" s="93">
        <v>70182</v>
      </c>
      <c r="R76" s="93">
        <v>206479</v>
      </c>
      <c r="S76" s="373">
        <v>42845</v>
      </c>
    </row>
    <row r="77" spans="2:19">
      <c r="B77" s="196" t="s">
        <v>228</v>
      </c>
      <c r="C77" s="44" t="s">
        <v>229</v>
      </c>
      <c r="D77" s="44" t="s">
        <v>86</v>
      </c>
      <c r="E77" s="93">
        <v>110224</v>
      </c>
      <c r="F77" s="93">
        <v>10598</v>
      </c>
      <c r="G77" s="93">
        <v>80652</v>
      </c>
      <c r="H77" s="93">
        <v>0</v>
      </c>
      <c r="I77" s="93">
        <v>205921</v>
      </c>
      <c r="J77" s="93">
        <v>3580</v>
      </c>
      <c r="K77" s="93">
        <v>23727</v>
      </c>
      <c r="L77" s="93">
        <v>58613</v>
      </c>
      <c r="M77" s="93">
        <v>29283</v>
      </c>
      <c r="N77" s="93">
        <v>261</v>
      </c>
      <c r="O77" s="144">
        <v>2972</v>
      </c>
      <c r="P77" s="93">
        <v>27966</v>
      </c>
      <c r="Q77" s="93">
        <v>119095</v>
      </c>
      <c r="R77" s="93">
        <v>352323</v>
      </c>
      <c r="S77" s="373">
        <v>80773</v>
      </c>
    </row>
    <row r="78" spans="2:19">
      <c r="B78" s="196" t="s">
        <v>230</v>
      </c>
      <c r="C78" s="44" t="s">
        <v>231</v>
      </c>
      <c r="D78" s="44" t="s">
        <v>86</v>
      </c>
      <c r="E78" s="93">
        <v>49242</v>
      </c>
      <c r="F78" s="93">
        <v>3105</v>
      </c>
      <c r="G78" s="93">
        <v>36970</v>
      </c>
      <c r="H78" s="93">
        <v>3875</v>
      </c>
      <c r="I78" s="93">
        <v>93431</v>
      </c>
      <c r="J78" s="93">
        <v>4837</v>
      </c>
      <c r="K78" s="93">
        <v>22924</v>
      </c>
      <c r="L78" s="93">
        <v>33710</v>
      </c>
      <c r="M78" s="93">
        <v>13303</v>
      </c>
      <c r="N78" s="93">
        <v>166</v>
      </c>
      <c r="O78" s="125">
        <v>984</v>
      </c>
      <c r="P78" s="93">
        <v>4653</v>
      </c>
      <c r="Q78" s="93">
        <v>52816</v>
      </c>
      <c r="R78" s="93">
        <v>174039</v>
      </c>
      <c r="S78" s="373">
        <v>40075</v>
      </c>
    </row>
    <row r="79" spans="2:19">
      <c r="B79" s="196" t="s">
        <v>232</v>
      </c>
      <c r="C79" s="44" t="s">
        <v>233</v>
      </c>
      <c r="D79" s="44" t="s">
        <v>86</v>
      </c>
      <c r="E79" s="93">
        <v>37668</v>
      </c>
      <c r="F79" s="93">
        <v>1168</v>
      </c>
      <c r="G79" s="93">
        <v>27687</v>
      </c>
      <c r="H79" s="93">
        <v>111</v>
      </c>
      <c r="I79" s="93">
        <v>66634</v>
      </c>
      <c r="J79" s="93">
        <v>146</v>
      </c>
      <c r="K79" s="93">
        <v>1100</v>
      </c>
      <c r="L79" s="93">
        <v>11699</v>
      </c>
      <c r="M79" s="93">
        <v>3606</v>
      </c>
      <c r="N79" s="93">
        <v>743</v>
      </c>
      <c r="O79" s="125">
        <v>223</v>
      </c>
      <c r="P79" s="93">
        <v>8157</v>
      </c>
      <c r="Q79" s="93">
        <v>24428</v>
      </c>
      <c r="R79" s="93">
        <v>92308</v>
      </c>
      <c r="S79" s="373">
        <v>28855</v>
      </c>
    </row>
    <row r="80" spans="2:19">
      <c r="B80" s="196" t="s">
        <v>234</v>
      </c>
      <c r="C80" s="44" t="s">
        <v>235</v>
      </c>
      <c r="D80" s="44" t="s">
        <v>89</v>
      </c>
      <c r="E80" s="93">
        <v>63404</v>
      </c>
      <c r="F80" s="93">
        <v>4856</v>
      </c>
      <c r="G80" s="93">
        <v>56470</v>
      </c>
      <c r="H80" s="93">
        <v>173</v>
      </c>
      <c r="I80" s="93">
        <v>125543</v>
      </c>
      <c r="J80" s="93">
        <v>3248</v>
      </c>
      <c r="K80" s="93">
        <v>3022</v>
      </c>
      <c r="L80" s="93">
        <v>43361</v>
      </c>
      <c r="M80" s="93">
        <v>15684</v>
      </c>
      <c r="N80" s="93">
        <v>1270</v>
      </c>
      <c r="O80" s="144">
        <v>2401</v>
      </c>
      <c r="P80" s="93">
        <v>90812</v>
      </c>
      <c r="Q80" s="93">
        <v>153528</v>
      </c>
      <c r="R80" s="93">
        <v>286084</v>
      </c>
      <c r="S80" s="373">
        <v>66791</v>
      </c>
    </row>
    <row r="81" spans="2:19">
      <c r="B81" s="196" t="s">
        <v>236</v>
      </c>
      <c r="C81" s="44" t="s">
        <v>237</v>
      </c>
      <c r="D81" s="44" t="s">
        <v>86</v>
      </c>
      <c r="E81" s="93">
        <v>13991</v>
      </c>
      <c r="F81" s="93">
        <v>1174</v>
      </c>
      <c r="G81" s="93">
        <v>5036</v>
      </c>
      <c r="H81" s="93">
        <v>0</v>
      </c>
      <c r="I81" s="93">
        <v>20235</v>
      </c>
      <c r="J81" s="93">
        <v>891</v>
      </c>
      <c r="K81" s="93">
        <v>2734</v>
      </c>
      <c r="L81" s="93">
        <v>4259</v>
      </c>
      <c r="M81" s="93">
        <v>1297</v>
      </c>
      <c r="N81" s="93">
        <v>44</v>
      </c>
      <c r="O81" s="125">
        <v>62</v>
      </c>
      <c r="P81" s="93">
        <v>46732</v>
      </c>
      <c r="Q81" s="93">
        <v>52394</v>
      </c>
      <c r="R81" s="93">
        <v>76568</v>
      </c>
      <c r="S81" s="373">
        <v>6026</v>
      </c>
    </row>
    <row r="82" spans="2:19">
      <c r="B82" s="196" t="s">
        <v>238</v>
      </c>
      <c r="C82" s="44" t="s">
        <v>239</v>
      </c>
      <c r="D82" s="44" t="s">
        <v>86</v>
      </c>
      <c r="E82" s="93">
        <v>116858</v>
      </c>
      <c r="F82" s="93">
        <v>11765</v>
      </c>
      <c r="G82" s="93">
        <v>143311</v>
      </c>
      <c r="H82" s="93">
        <v>677</v>
      </c>
      <c r="I82" s="93">
        <v>272611</v>
      </c>
      <c r="J82" s="93">
        <v>8204</v>
      </c>
      <c r="K82" s="93">
        <v>5322</v>
      </c>
      <c r="L82" s="93">
        <v>29143</v>
      </c>
      <c r="M82" s="93">
        <v>20401</v>
      </c>
      <c r="N82" s="93">
        <v>317</v>
      </c>
      <c r="O82" s="144">
        <v>8763</v>
      </c>
      <c r="P82" s="93">
        <v>223210</v>
      </c>
      <c r="Q82" s="93">
        <v>281834</v>
      </c>
      <c r="R82" s="93">
        <v>567974</v>
      </c>
      <c r="S82" s="373">
        <v>178721</v>
      </c>
    </row>
    <row r="83" spans="2:19">
      <c r="B83" s="196" t="s">
        <v>240</v>
      </c>
      <c r="C83" s="44" t="s">
        <v>241</v>
      </c>
      <c r="D83" s="44" t="s">
        <v>120</v>
      </c>
      <c r="E83" s="93">
        <v>33539</v>
      </c>
      <c r="F83" s="93">
        <v>1836</v>
      </c>
      <c r="G83" s="93">
        <v>39623</v>
      </c>
      <c r="H83" s="93">
        <v>489</v>
      </c>
      <c r="I83" s="93">
        <v>75487</v>
      </c>
      <c r="J83" s="93">
        <v>3807</v>
      </c>
      <c r="K83" s="93">
        <v>2167</v>
      </c>
      <c r="L83" s="93">
        <v>30486</v>
      </c>
      <c r="M83" s="93">
        <v>18453</v>
      </c>
      <c r="N83" s="93">
        <v>61</v>
      </c>
      <c r="O83" s="125">
        <v>868</v>
      </c>
      <c r="P83" s="93">
        <v>41906</v>
      </c>
      <c r="Q83" s="93">
        <v>91774</v>
      </c>
      <c r="R83" s="93">
        <v>173235</v>
      </c>
      <c r="S83" s="373">
        <v>45326</v>
      </c>
    </row>
    <row r="84" spans="2:19">
      <c r="B84" s="196" t="s">
        <v>242</v>
      </c>
      <c r="C84" s="44" t="s">
        <v>243</v>
      </c>
      <c r="D84" s="44" t="s">
        <v>86</v>
      </c>
      <c r="E84" s="93">
        <v>49663</v>
      </c>
      <c r="F84" s="93">
        <v>1811</v>
      </c>
      <c r="G84" s="93">
        <v>27582</v>
      </c>
      <c r="H84" s="93">
        <v>471</v>
      </c>
      <c r="I84" s="93">
        <v>79686</v>
      </c>
      <c r="J84" s="93">
        <v>3281</v>
      </c>
      <c r="K84" s="93">
        <v>5030</v>
      </c>
      <c r="L84" s="93">
        <v>18638</v>
      </c>
      <c r="M84" s="93">
        <v>7952</v>
      </c>
      <c r="N84" s="93">
        <v>69</v>
      </c>
      <c r="O84" s="125">
        <v>490</v>
      </c>
      <c r="P84" s="93">
        <v>10315</v>
      </c>
      <c r="Q84" s="93">
        <v>37464</v>
      </c>
      <c r="R84" s="93">
        <v>125626</v>
      </c>
      <c r="S84" s="373">
        <v>27582</v>
      </c>
    </row>
    <row r="85" spans="2:19">
      <c r="B85" s="196" t="s">
        <v>244</v>
      </c>
      <c r="C85" s="44" t="s">
        <v>245</v>
      </c>
      <c r="D85" s="44" t="s">
        <v>86</v>
      </c>
      <c r="E85" s="93">
        <v>112755</v>
      </c>
      <c r="F85" s="93">
        <v>8170</v>
      </c>
      <c r="G85" s="93">
        <v>85863</v>
      </c>
      <c r="H85" s="93">
        <v>0</v>
      </c>
      <c r="I85" s="93">
        <v>207890</v>
      </c>
      <c r="J85" s="93">
        <v>9117</v>
      </c>
      <c r="K85" s="93">
        <v>56890</v>
      </c>
      <c r="L85" s="93">
        <v>33488</v>
      </c>
      <c r="M85" s="93">
        <v>18979</v>
      </c>
      <c r="N85" s="93">
        <v>409</v>
      </c>
      <c r="O85" s="144">
        <v>1482</v>
      </c>
      <c r="P85" s="93">
        <v>34361</v>
      </c>
      <c r="Q85" s="93">
        <v>88719</v>
      </c>
      <c r="R85" s="93">
        <v>362763</v>
      </c>
      <c r="S85" s="373">
        <v>111783</v>
      </c>
    </row>
    <row r="86" spans="2:19">
      <c r="B86" s="196" t="s">
        <v>246</v>
      </c>
      <c r="C86" s="44" t="s">
        <v>247</v>
      </c>
      <c r="D86" s="44" t="s">
        <v>86</v>
      </c>
      <c r="E86" s="93">
        <v>211478</v>
      </c>
      <c r="F86" s="93">
        <v>33377</v>
      </c>
      <c r="G86" s="93">
        <v>305939</v>
      </c>
      <c r="H86" s="93">
        <v>2433</v>
      </c>
      <c r="I86" s="93">
        <v>553607</v>
      </c>
      <c r="J86" s="93">
        <v>14518</v>
      </c>
      <c r="K86" s="93">
        <v>74798</v>
      </c>
      <c r="L86" s="93">
        <v>107541</v>
      </c>
      <c r="M86" s="93">
        <v>56959</v>
      </c>
      <c r="N86" s="93">
        <v>433</v>
      </c>
      <c r="O86" s="144">
        <v>5915</v>
      </c>
      <c r="P86" s="93">
        <v>362588</v>
      </c>
      <c r="Q86" s="93">
        <v>533436</v>
      </c>
      <c r="R86" s="93">
        <v>1176569</v>
      </c>
      <c r="S86" s="373">
        <v>306365</v>
      </c>
    </row>
    <row r="87" spans="2:19">
      <c r="B87" s="196" t="s">
        <v>248</v>
      </c>
      <c r="C87" s="44" t="s">
        <v>249</v>
      </c>
      <c r="D87" s="44" t="s">
        <v>86</v>
      </c>
      <c r="E87" s="93">
        <v>1825542</v>
      </c>
      <c r="F87" s="93">
        <v>241911</v>
      </c>
      <c r="G87" s="93">
        <v>3404434</v>
      </c>
      <c r="H87" s="93">
        <v>1804</v>
      </c>
      <c r="I87" s="93">
        <v>5473691</v>
      </c>
      <c r="J87" s="93">
        <v>55010</v>
      </c>
      <c r="K87" s="93">
        <v>0</v>
      </c>
      <c r="L87" s="93">
        <v>1385857</v>
      </c>
      <c r="M87" s="93">
        <v>773531</v>
      </c>
      <c r="N87" s="93">
        <v>3107</v>
      </c>
      <c r="O87" s="144">
        <v>62050</v>
      </c>
      <c r="P87" s="93">
        <v>849675</v>
      </c>
      <c r="Q87" s="93">
        <v>3074220</v>
      </c>
      <c r="R87" s="93">
        <v>8602921</v>
      </c>
      <c r="S87" s="373">
        <v>4416251</v>
      </c>
    </row>
    <row r="88" spans="2:19">
      <c r="B88" s="196" t="s">
        <v>250</v>
      </c>
      <c r="C88" s="44" t="s">
        <v>251</v>
      </c>
      <c r="D88" s="44" t="s">
        <v>86</v>
      </c>
      <c r="E88" s="93">
        <v>11047</v>
      </c>
      <c r="F88" s="93">
        <v>912</v>
      </c>
      <c r="G88" s="93">
        <v>4331</v>
      </c>
      <c r="H88" s="93">
        <v>808</v>
      </c>
      <c r="I88" s="93">
        <v>17145</v>
      </c>
      <c r="J88" s="93">
        <v>528</v>
      </c>
      <c r="K88" s="93">
        <v>1878</v>
      </c>
      <c r="L88" s="93">
        <v>3778</v>
      </c>
      <c r="M88" s="93">
        <v>409</v>
      </c>
      <c r="N88" s="93">
        <v>38</v>
      </c>
      <c r="O88" s="125">
        <v>0</v>
      </c>
      <c r="P88" s="93">
        <v>87579</v>
      </c>
      <c r="Q88" s="93">
        <v>91804</v>
      </c>
      <c r="R88" s="93">
        <v>111362</v>
      </c>
      <c r="S88" s="373">
        <v>4331</v>
      </c>
    </row>
    <row r="89" spans="2:19">
      <c r="B89" s="196" t="s">
        <v>252</v>
      </c>
      <c r="C89" s="44" t="s">
        <v>253</v>
      </c>
      <c r="D89" s="44" t="s">
        <v>86</v>
      </c>
      <c r="E89" s="93">
        <v>72420</v>
      </c>
      <c r="F89" s="93">
        <v>6365</v>
      </c>
      <c r="G89" s="93">
        <v>53143</v>
      </c>
      <c r="H89" s="93">
        <v>1453</v>
      </c>
      <c r="I89" s="93">
        <v>133564</v>
      </c>
      <c r="J89" s="93">
        <v>4436</v>
      </c>
      <c r="K89" s="93">
        <v>9256</v>
      </c>
      <c r="L89" s="93">
        <v>29390</v>
      </c>
      <c r="M89" s="93">
        <v>11764</v>
      </c>
      <c r="N89" s="93">
        <v>157</v>
      </c>
      <c r="O89" s="144">
        <v>1114</v>
      </c>
      <c r="P89" s="93">
        <v>22566</v>
      </c>
      <c r="Q89" s="93">
        <v>64991</v>
      </c>
      <c r="R89" s="93">
        <v>212250</v>
      </c>
      <c r="S89" s="373">
        <v>59508</v>
      </c>
    </row>
    <row r="90" spans="2:19" ht="13.5" thickBot="1">
      <c r="B90" s="199" t="s">
        <v>254</v>
      </c>
      <c r="C90" s="200" t="s">
        <v>255</v>
      </c>
      <c r="D90" s="200" t="s">
        <v>86</v>
      </c>
      <c r="E90" s="320">
        <v>94867</v>
      </c>
      <c r="F90" s="320">
        <v>8844</v>
      </c>
      <c r="G90" s="320">
        <v>84605</v>
      </c>
      <c r="H90" s="320">
        <v>1238</v>
      </c>
      <c r="I90" s="320">
        <v>189554</v>
      </c>
      <c r="J90" s="320">
        <v>5054</v>
      </c>
      <c r="K90" s="320">
        <v>19020</v>
      </c>
      <c r="L90" s="320">
        <v>7622</v>
      </c>
      <c r="M90" s="320">
        <v>2045</v>
      </c>
      <c r="N90" s="320">
        <v>44</v>
      </c>
      <c r="O90" s="409">
        <v>0</v>
      </c>
      <c r="P90" s="320">
        <v>75905</v>
      </c>
      <c r="Q90" s="320">
        <v>85616</v>
      </c>
      <c r="R90" s="320">
        <v>299244</v>
      </c>
      <c r="S90" s="374">
        <v>97130</v>
      </c>
    </row>
    <row r="92" spans="2:19" ht="13.5" thickBot="1"/>
    <row r="93" spans="2:19" ht="16.5">
      <c r="B93" s="338"/>
      <c r="C93" s="339"/>
      <c r="D93" s="368" t="s">
        <v>7</v>
      </c>
      <c r="E93" s="376">
        <f t="shared" ref="E93:S93" si="0">SUM(E$7:E$90)</f>
        <v>9329888</v>
      </c>
      <c r="F93" s="389">
        <f t="shared" si="0"/>
        <v>921956</v>
      </c>
      <c r="G93" s="389">
        <f t="shared" si="0"/>
        <v>10784801</v>
      </c>
      <c r="H93" s="389">
        <f t="shared" si="0"/>
        <v>60476</v>
      </c>
      <c r="I93" s="389">
        <f t="shared" si="0"/>
        <v>21164709</v>
      </c>
      <c r="J93" s="389">
        <f t="shared" si="0"/>
        <v>640441</v>
      </c>
      <c r="K93" s="389">
        <f t="shared" si="0"/>
        <v>1592885</v>
      </c>
      <c r="L93" s="389">
        <f t="shared" si="0"/>
        <v>7960583</v>
      </c>
      <c r="M93" s="389">
        <f t="shared" si="0"/>
        <v>3894771</v>
      </c>
      <c r="N93" s="389">
        <f t="shared" si="0"/>
        <v>204381</v>
      </c>
      <c r="O93" s="389">
        <f t="shared" si="0"/>
        <v>524458</v>
      </c>
      <c r="P93" s="389">
        <f t="shared" si="0"/>
        <v>13244016</v>
      </c>
      <c r="Q93" s="389">
        <f t="shared" si="0"/>
        <v>25828209</v>
      </c>
      <c r="R93" s="389">
        <f t="shared" si="0"/>
        <v>49290435</v>
      </c>
      <c r="S93" s="377">
        <f t="shared" si="0"/>
        <v>13668145</v>
      </c>
    </row>
    <row r="94" spans="2:19" ht="16.5">
      <c r="B94" s="344"/>
      <c r="C94" s="252"/>
      <c r="D94" s="256" t="s">
        <v>256</v>
      </c>
      <c r="E94" s="126">
        <f t="shared" ref="E94:S94" si="1">AVERAGE(E$7:E$90)</f>
        <v>111070.09523809524</v>
      </c>
      <c r="F94" s="127">
        <f t="shared" si="1"/>
        <v>10975.666666666666</v>
      </c>
      <c r="G94" s="127">
        <f t="shared" si="1"/>
        <v>128390.48809523809</v>
      </c>
      <c r="H94" s="127">
        <f t="shared" si="1"/>
        <v>719.95238095238096</v>
      </c>
      <c r="I94" s="127">
        <f t="shared" si="1"/>
        <v>251960.82142857142</v>
      </c>
      <c r="J94" s="127">
        <f t="shared" si="1"/>
        <v>7624.2976190476193</v>
      </c>
      <c r="K94" s="127">
        <f t="shared" si="1"/>
        <v>18962.916666666668</v>
      </c>
      <c r="L94" s="127">
        <f t="shared" si="1"/>
        <v>94768.845238095237</v>
      </c>
      <c r="M94" s="127">
        <f t="shared" si="1"/>
        <v>46366.321428571428</v>
      </c>
      <c r="N94" s="127">
        <f t="shared" si="1"/>
        <v>2433.1071428571427</v>
      </c>
      <c r="O94" s="127">
        <f t="shared" si="1"/>
        <v>6243.5476190476193</v>
      </c>
      <c r="P94" s="127">
        <f t="shared" si="1"/>
        <v>157666.85714285713</v>
      </c>
      <c r="Q94" s="127">
        <f t="shared" si="1"/>
        <v>307478.67857142858</v>
      </c>
      <c r="R94" s="127">
        <f t="shared" si="1"/>
        <v>586790.89285714284</v>
      </c>
      <c r="S94" s="379">
        <f t="shared" si="1"/>
        <v>162716.01190476189</v>
      </c>
    </row>
    <row r="95" spans="2:19" ht="16.5">
      <c r="B95" s="344"/>
      <c r="C95" s="260"/>
      <c r="D95" s="256" t="s">
        <v>257</v>
      </c>
      <c r="E95" s="126">
        <f t="shared" ref="E95:S95" si="2">QUARTILE(E$7:E$90,1)</f>
        <v>24775.5</v>
      </c>
      <c r="F95" s="127">
        <f t="shared" si="2"/>
        <v>1550.75</v>
      </c>
      <c r="G95" s="127">
        <f t="shared" si="2"/>
        <v>18234.5</v>
      </c>
      <c r="H95" s="128">
        <f t="shared" si="2"/>
        <v>0</v>
      </c>
      <c r="I95" s="127">
        <f t="shared" si="2"/>
        <v>43844.25</v>
      </c>
      <c r="J95" s="127">
        <f t="shared" si="2"/>
        <v>1414.25</v>
      </c>
      <c r="K95" s="127">
        <f t="shared" si="2"/>
        <v>2961.5</v>
      </c>
      <c r="L95" s="127">
        <f t="shared" si="2"/>
        <v>11662.25</v>
      </c>
      <c r="M95" s="127">
        <f t="shared" si="2"/>
        <v>3708.25</v>
      </c>
      <c r="N95" s="128">
        <f t="shared" si="2"/>
        <v>46.5</v>
      </c>
      <c r="O95" s="128">
        <f t="shared" si="2"/>
        <v>263.5</v>
      </c>
      <c r="P95" s="127">
        <f t="shared" si="2"/>
        <v>7196.5</v>
      </c>
      <c r="Q95" s="127">
        <f t="shared" si="2"/>
        <v>30230.75</v>
      </c>
      <c r="R95" s="127">
        <f t="shared" si="2"/>
        <v>113241.5</v>
      </c>
      <c r="S95" s="379">
        <f t="shared" si="2"/>
        <v>21625.25</v>
      </c>
    </row>
    <row r="96" spans="2:19" ht="16.5">
      <c r="B96" s="344"/>
      <c r="C96" s="252"/>
      <c r="D96" s="256" t="s">
        <v>258</v>
      </c>
      <c r="E96" s="126">
        <f t="shared" ref="E96:S96" si="3">MEDIAN(E$7:E$90)</f>
        <v>59327.5</v>
      </c>
      <c r="F96" s="127">
        <f t="shared" si="3"/>
        <v>3952.5</v>
      </c>
      <c r="G96" s="127">
        <f t="shared" si="3"/>
        <v>41848</v>
      </c>
      <c r="H96" s="128">
        <f t="shared" si="3"/>
        <v>328</v>
      </c>
      <c r="I96" s="127">
        <f t="shared" si="3"/>
        <v>109692.5</v>
      </c>
      <c r="J96" s="127">
        <f t="shared" si="3"/>
        <v>3852.5</v>
      </c>
      <c r="K96" s="127">
        <f t="shared" si="3"/>
        <v>8754</v>
      </c>
      <c r="L96" s="127">
        <f t="shared" si="3"/>
        <v>27940.5</v>
      </c>
      <c r="M96" s="127">
        <f t="shared" si="3"/>
        <v>10668</v>
      </c>
      <c r="N96" s="128">
        <f t="shared" si="3"/>
        <v>256</v>
      </c>
      <c r="O96" s="128">
        <f t="shared" si="3"/>
        <v>841</v>
      </c>
      <c r="P96" s="127">
        <f t="shared" si="3"/>
        <v>33849</v>
      </c>
      <c r="Q96" s="127">
        <f t="shared" si="3"/>
        <v>86972</v>
      </c>
      <c r="R96" s="127">
        <f t="shared" si="3"/>
        <v>210682.5</v>
      </c>
      <c r="S96" s="379">
        <f t="shared" si="3"/>
        <v>46234.5</v>
      </c>
    </row>
    <row r="97" spans="2:19" ht="17.25" thickBot="1">
      <c r="B97" s="346"/>
      <c r="C97" s="347"/>
      <c r="D97" s="369" t="s">
        <v>259</v>
      </c>
      <c r="E97" s="382">
        <f t="shared" ref="E97:S97" si="4">QUARTILE(E$7:E$90,3)</f>
        <v>105862.75</v>
      </c>
      <c r="F97" s="390">
        <f t="shared" si="4"/>
        <v>9045.75</v>
      </c>
      <c r="G97" s="390">
        <f t="shared" si="4"/>
        <v>87993</v>
      </c>
      <c r="H97" s="390">
        <f t="shared" si="4"/>
        <v>1003</v>
      </c>
      <c r="I97" s="390">
        <f t="shared" si="4"/>
        <v>212070.5</v>
      </c>
      <c r="J97" s="390">
        <f t="shared" si="4"/>
        <v>8204.5</v>
      </c>
      <c r="K97" s="390">
        <f t="shared" si="4"/>
        <v>26249</v>
      </c>
      <c r="L97" s="390">
        <f t="shared" si="4"/>
        <v>55972</v>
      </c>
      <c r="M97" s="390">
        <f t="shared" si="4"/>
        <v>29676.25</v>
      </c>
      <c r="N97" s="391">
        <f t="shared" si="4"/>
        <v>847.75</v>
      </c>
      <c r="O97" s="390">
        <f t="shared" si="4"/>
        <v>3089.5</v>
      </c>
      <c r="P97" s="390">
        <f t="shared" si="4"/>
        <v>88387.25</v>
      </c>
      <c r="Q97" s="390">
        <f t="shared" si="4"/>
        <v>181550</v>
      </c>
      <c r="R97" s="390">
        <f t="shared" si="4"/>
        <v>473013</v>
      </c>
      <c r="S97" s="383">
        <f t="shared" si="4"/>
        <v>112014.5</v>
      </c>
    </row>
  </sheetData>
  <autoFilter ref="B5:S6" xr:uid="{00000000-0001-0000-0900-000000000000}"/>
  <mergeCells count="19">
    <mergeCell ref="S5:S6"/>
    <mergeCell ref="M5:M6"/>
    <mergeCell ref="N5:N6"/>
    <mergeCell ref="O5:O6"/>
    <mergeCell ref="Q5:Q6"/>
    <mergeCell ref="R5:R6"/>
    <mergeCell ref="G2:L2"/>
    <mergeCell ref="G3:L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V9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1" sqref="G1:K2"/>
    </sheetView>
  </sheetViews>
  <sheetFormatPr defaultColWidth="8.85546875" defaultRowHeight="12.75"/>
  <cols>
    <col min="1" max="1" width="8.85546875" style="38"/>
    <col min="2" max="2" width="13.7109375" style="38" customWidth="1"/>
    <col min="3" max="3" width="42.28515625" style="38" customWidth="1"/>
    <col min="4" max="4" width="15.28515625" style="38" customWidth="1"/>
    <col min="5" max="5" width="11.42578125" style="38" customWidth="1"/>
    <col min="6" max="6" width="12.5703125" style="38" customWidth="1"/>
    <col min="7" max="7" width="13.42578125" style="38" customWidth="1"/>
    <col min="8" max="8" width="16.28515625" style="38" customWidth="1"/>
    <col min="9" max="9" width="12.85546875" style="38" customWidth="1"/>
    <col min="10" max="10" width="14.28515625" style="38" customWidth="1"/>
    <col min="11" max="11" width="16.7109375" style="38" customWidth="1"/>
    <col min="12" max="12" width="18.42578125" style="38" customWidth="1"/>
    <col min="13" max="13" width="18.85546875" style="38" customWidth="1"/>
    <col min="14" max="14" width="17.85546875" style="38" customWidth="1"/>
    <col min="15" max="15" width="22" style="38" customWidth="1"/>
    <col min="16" max="16" width="17.28515625" style="38" customWidth="1"/>
    <col min="17" max="17" width="17.85546875" style="38" customWidth="1"/>
    <col min="18" max="18" width="13.42578125" style="38" customWidth="1"/>
    <col min="19" max="19" width="11.85546875" style="38" customWidth="1"/>
    <col min="20" max="20" width="13.85546875" style="38" customWidth="1"/>
    <col min="21" max="21" width="11.7109375" style="38" customWidth="1"/>
    <col min="22" max="16384" width="8.85546875" style="38"/>
  </cols>
  <sheetData>
    <row r="1" spans="2:22" ht="12.75" customHeight="1">
      <c r="D1" s="143"/>
      <c r="E1" s="143"/>
      <c r="F1" s="143"/>
      <c r="G1" s="601" t="s">
        <v>469</v>
      </c>
      <c r="H1" s="601"/>
      <c r="I1" s="601"/>
      <c r="J1" s="601"/>
      <c r="K1" s="601"/>
      <c r="L1" s="108"/>
      <c r="M1" s="108"/>
      <c r="N1" s="108"/>
      <c r="O1" s="108"/>
      <c r="P1" s="108"/>
      <c r="Q1" s="108"/>
    </row>
    <row r="2" spans="2:22" ht="15" customHeight="1">
      <c r="C2" s="143"/>
      <c r="D2" s="143"/>
      <c r="E2" s="143"/>
      <c r="F2" s="143"/>
      <c r="G2" s="601"/>
      <c r="H2" s="601"/>
      <c r="I2" s="601"/>
      <c r="J2" s="601"/>
      <c r="K2" s="601"/>
      <c r="L2" s="108"/>
      <c r="M2" s="108"/>
      <c r="N2" s="108"/>
      <c r="O2" s="108"/>
      <c r="P2" s="108"/>
      <c r="Q2" s="108"/>
      <c r="U2" s="214" t="s">
        <v>64</v>
      </c>
    </row>
    <row r="3" spans="2:22" ht="60" customHeight="1" thickBot="1">
      <c r="D3" s="393"/>
      <c r="E3" s="393"/>
      <c r="F3" s="393"/>
      <c r="G3" s="600" t="s">
        <v>470</v>
      </c>
      <c r="H3" s="600"/>
      <c r="I3" s="600"/>
      <c r="J3" s="600"/>
      <c r="K3" s="600"/>
      <c r="L3" s="108"/>
      <c r="M3" s="108"/>
      <c r="N3" s="108"/>
      <c r="O3" s="108"/>
      <c r="P3" s="108"/>
      <c r="Q3" s="40"/>
      <c r="U3" s="215" t="s">
        <v>66</v>
      </c>
    </row>
    <row r="4" spans="2:22" ht="17.25" hidden="1" customHeight="1" thickBot="1">
      <c r="C4" s="394"/>
      <c r="D4" s="394"/>
      <c r="E4" s="394"/>
      <c r="F4" s="394"/>
      <c r="G4" s="394"/>
      <c r="H4" s="394"/>
      <c r="I4" s="121"/>
      <c r="J4" s="121"/>
      <c r="K4" s="108"/>
      <c r="L4" s="108"/>
      <c r="M4" s="108"/>
      <c r="N4" s="108"/>
      <c r="O4" s="108"/>
      <c r="P4" s="108"/>
      <c r="Q4" s="63" t="s">
        <v>471</v>
      </c>
    </row>
    <row r="5" spans="2:22" ht="17.25" customHeight="1" thickBot="1">
      <c r="B5" s="224"/>
      <c r="C5" s="225"/>
      <c r="D5" s="327"/>
      <c r="E5" s="402" t="s">
        <v>472</v>
      </c>
      <c r="F5" s="402"/>
      <c r="G5" s="402"/>
      <c r="H5" s="402"/>
      <c r="I5" s="403"/>
      <c r="J5" s="404"/>
      <c r="K5" s="325" t="s">
        <v>473</v>
      </c>
      <c r="L5" s="325" t="s">
        <v>473</v>
      </c>
      <c r="M5" s="325" t="s">
        <v>474</v>
      </c>
      <c r="N5" s="325" t="s">
        <v>475</v>
      </c>
      <c r="O5" s="405" t="s">
        <v>11</v>
      </c>
      <c r="P5" s="406" t="s">
        <v>7</v>
      </c>
      <c r="Q5" s="326"/>
      <c r="R5" s="589" t="s">
        <v>476</v>
      </c>
      <c r="S5" s="589"/>
      <c r="T5" s="589"/>
      <c r="U5" s="590"/>
      <c r="V5" s="122"/>
    </row>
    <row r="6" spans="2:22" ht="17.25" customHeight="1">
      <c r="B6" s="330" t="s">
        <v>67</v>
      </c>
      <c r="C6" s="216" t="s">
        <v>68</v>
      </c>
      <c r="D6" s="395" t="s">
        <v>390</v>
      </c>
      <c r="E6" s="147" t="s">
        <v>477</v>
      </c>
      <c r="F6" s="147" t="s">
        <v>477</v>
      </c>
      <c r="G6" s="147" t="s">
        <v>478</v>
      </c>
      <c r="H6" s="147" t="s">
        <v>479</v>
      </c>
      <c r="I6" s="222" t="s">
        <v>480</v>
      </c>
      <c r="J6" s="222" t="s">
        <v>480</v>
      </c>
      <c r="K6" s="223" t="s">
        <v>474</v>
      </c>
      <c r="L6" s="223" t="s">
        <v>474</v>
      </c>
      <c r="M6" s="396" t="s">
        <v>481</v>
      </c>
      <c r="N6" s="218" t="s">
        <v>482</v>
      </c>
      <c r="O6" s="397" t="s">
        <v>483</v>
      </c>
      <c r="P6" s="396" t="s">
        <v>12</v>
      </c>
      <c r="Q6" s="216" t="s">
        <v>484</v>
      </c>
      <c r="R6" s="591" t="s">
        <v>485</v>
      </c>
      <c r="S6" s="592" t="s">
        <v>486</v>
      </c>
      <c r="T6" s="592" t="s">
        <v>487</v>
      </c>
      <c r="U6" s="593" t="s">
        <v>488</v>
      </c>
      <c r="V6" s="123"/>
    </row>
    <row r="7" spans="2:22" ht="30" customHeight="1" thickBot="1">
      <c r="B7" s="313"/>
      <c r="C7" s="217"/>
      <c r="D7" s="398"/>
      <c r="E7" s="150" t="s">
        <v>489</v>
      </c>
      <c r="F7" s="150" t="s">
        <v>490</v>
      </c>
      <c r="G7" s="150" t="s">
        <v>491</v>
      </c>
      <c r="H7" s="150" t="s">
        <v>490</v>
      </c>
      <c r="I7" s="399" t="s">
        <v>489</v>
      </c>
      <c r="J7" s="399" t="s">
        <v>490</v>
      </c>
      <c r="K7" s="399" t="s">
        <v>492</v>
      </c>
      <c r="L7" s="399" t="s">
        <v>493</v>
      </c>
      <c r="M7" s="400" t="s">
        <v>494</v>
      </c>
      <c r="N7" s="150" t="s">
        <v>495</v>
      </c>
      <c r="O7" s="401" t="s">
        <v>496</v>
      </c>
      <c r="P7" s="400" t="s">
        <v>17</v>
      </c>
      <c r="Q7" s="150" t="s">
        <v>497</v>
      </c>
      <c r="R7" s="591"/>
      <c r="S7" s="592"/>
      <c r="T7" s="592"/>
      <c r="U7" s="593"/>
      <c r="V7" s="123"/>
    </row>
    <row r="8" spans="2:22">
      <c r="B8" s="196" t="s">
        <v>84</v>
      </c>
      <c r="C8" s="44" t="s">
        <v>85</v>
      </c>
      <c r="D8" s="44" t="s">
        <v>86</v>
      </c>
      <c r="E8" s="113">
        <f>[1]ncpl0!$D2/[1]ncpl0!$M2</f>
        <v>0.21614098958347114</v>
      </c>
      <c r="F8" s="113">
        <f>[1]ncpl0!$G2/[1]ncpl0!$M2</f>
        <v>5.5114735274118483E-2</v>
      </c>
      <c r="G8" s="113">
        <f>[1]ncpl0!$E2/[1]ncpl0!$M2</f>
        <v>1.8811663760692352E-2</v>
      </c>
      <c r="H8" s="113">
        <f>[1]ncpl0!$H2/[1]ncpl0!$M2</f>
        <v>3.5453768550390655E-4</v>
      </c>
      <c r="I8" s="113">
        <f>[1]ncpl0!$F2/[1]ncpl0!$M2</f>
        <v>0.15659453324055381</v>
      </c>
      <c r="J8" s="113">
        <f>[1]ncpl0!$I2/[1]ncpl0!$M2</f>
        <v>3.7887907883701055E-2</v>
      </c>
      <c r="K8" s="95">
        <v>0.64630900000000002</v>
      </c>
      <c r="L8" s="95">
        <v>0.20464499999999999</v>
      </c>
      <c r="M8" s="118">
        <v>4.0140700000000002</v>
      </c>
      <c r="N8" s="118">
        <v>1.21922</v>
      </c>
      <c r="O8" s="118">
        <v>0.12486999999999999</v>
      </c>
      <c r="P8" s="118">
        <v>2.2906900000000001</v>
      </c>
      <c r="Q8" s="125" t="s">
        <v>498</v>
      </c>
      <c r="R8" s="124" t="s">
        <v>499</v>
      </c>
      <c r="S8" s="124" t="s">
        <v>499</v>
      </c>
      <c r="T8" s="124" t="s">
        <v>499</v>
      </c>
      <c r="U8" s="407" t="s">
        <v>499</v>
      </c>
    </row>
    <row r="9" spans="2:22">
      <c r="B9" s="196" t="s">
        <v>87</v>
      </c>
      <c r="C9" s="44" t="s">
        <v>88</v>
      </c>
      <c r="D9" s="44" t="s">
        <v>89</v>
      </c>
      <c r="E9" s="113">
        <f>[1]ncpl0!$D3/[1]ncpl0!$M3</f>
        <v>0.37521816399556895</v>
      </c>
      <c r="F9" s="113">
        <f>[1]ncpl0!$G3/[1]ncpl0!$M3</f>
        <v>8.6460682664031438E-2</v>
      </c>
      <c r="G9" s="113">
        <f>[1]ncpl0!$E3/[1]ncpl0!$M3</f>
        <v>2.6474549526215543E-2</v>
      </c>
      <c r="H9" s="113">
        <f>[1]ncpl0!$H3/[1]ncpl0!$M3</f>
        <v>2.7972808198981503E-3</v>
      </c>
      <c r="I9" s="113">
        <f>[1]ncpl0!$F3/[1]ncpl0!$M3</f>
        <v>0.1872823340957451</v>
      </c>
      <c r="J9" s="113">
        <f>[1]ncpl0!$I3/[1]ncpl0!$M3</f>
        <v>4.6055515265502597E-2</v>
      </c>
      <c r="K9" s="95">
        <v>0.8747838</v>
      </c>
      <c r="L9" s="95">
        <v>3.51852E-2</v>
      </c>
      <c r="M9" s="118">
        <v>3.2963499999999999</v>
      </c>
      <c r="N9" s="118">
        <v>1.2970299999999999</v>
      </c>
      <c r="O9" s="118">
        <v>0.10477</v>
      </c>
      <c r="P9" s="118">
        <v>1.65629</v>
      </c>
      <c r="Q9" s="125" t="s">
        <v>498</v>
      </c>
      <c r="R9" s="125" t="s">
        <v>499</v>
      </c>
      <c r="S9" s="125" t="s">
        <v>499</v>
      </c>
      <c r="T9" s="125" t="s">
        <v>499</v>
      </c>
      <c r="U9" s="408" t="s">
        <v>499</v>
      </c>
    </row>
    <row r="10" spans="2:22">
      <c r="B10" s="196" t="s">
        <v>90</v>
      </c>
      <c r="C10" s="44" t="s">
        <v>91</v>
      </c>
      <c r="D10" s="44" t="s">
        <v>86</v>
      </c>
      <c r="E10" s="113">
        <f>[1]ncpl0!$D4/[1]ncpl0!$M4</f>
        <v>0.37106556394582285</v>
      </c>
      <c r="F10" s="113">
        <f>[1]ncpl0!$G4/[1]ncpl0!$M4</f>
        <v>5.8444204722521875E-2</v>
      </c>
      <c r="G10" s="113">
        <f>[1]ncpl0!$E4/[1]ncpl0!$M4</f>
        <v>4.8903272204243078E-2</v>
      </c>
      <c r="H10" s="113">
        <f>[1]ncpl0!$H4/[1]ncpl0!$M4</f>
        <v>4.3149946062567422E-4</v>
      </c>
      <c r="I10" s="113">
        <f>[1]ncpl0!$F4/[1]ncpl0!$M4</f>
        <v>0.21447920412321708</v>
      </c>
      <c r="J10" s="113">
        <f>[1]ncpl0!$I4/[1]ncpl0!$M4</f>
        <v>3.8139757880858202E-2</v>
      </c>
      <c r="K10" s="95">
        <v>0.84875940000000005</v>
      </c>
      <c r="L10" s="95">
        <v>0.14376120000000001</v>
      </c>
      <c r="M10" s="118">
        <v>5.79697</v>
      </c>
      <c r="N10" s="118">
        <v>0.93589999999999995</v>
      </c>
      <c r="O10" s="118">
        <v>7.6160000000000005E-2</v>
      </c>
      <c r="P10" s="118">
        <v>1.08735</v>
      </c>
      <c r="Q10" s="125" t="s">
        <v>498</v>
      </c>
      <c r="R10" s="125" t="s">
        <v>498</v>
      </c>
      <c r="S10" s="125" t="s">
        <v>498</v>
      </c>
      <c r="T10" s="125" t="s">
        <v>498</v>
      </c>
      <c r="U10" s="408" t="s">
        <v>498</v>
      </c>
    </row>
    <row r="11" spans="2:22">
      <c r="B11" s="196" t="s">
        <v>92</v>
      </c>
      <c r="C11" s="44" t="s">
        <v>93</v>
      </c>
      <c r="D11" s="44" t="s">
        <v>89</v>
      </c>
      <c r="E11" s="113">
        <f>[1]ncpl0!$D5/[1]ncpl0!$M5</f>
        <v>0.26882456774632613</v>
      </c>
      <c r="F11" s="113">
        <f>[1]ncpl0!$G5/[1]ncpl0!$M5</f>
        <v>8.5393760234788715E-2</v>
      </c>
      <c r="G11" s="113">
        <f>[1]ncpl0!$E5/[1]ncpl0!$M5</f>
        <v>3.0967014738095745E-2</v>
      </c>
      <c r="H11" s="113">
        <f>[1]ncpl0!$H5/[1]ncpl0!$M5</f>
        <v>7.4434826992194974E-4</v>
      </c>
      <c r="I11" s="113">
        <f>[1]ncpl0!$F5/[1]ncpl0!$M5</f>
        <v>0.25741689883243657</v>
      </c>
      <c r="J11" s="113">
        <f>[1]ncpl0!$I5/[1]ncpl0!$M5</f>
        <v>5.4026924140277752E-2</v>
      </c>
      <c r="K11" s="95">
        <v>0.809751</v>
      </c>
      <c r="L11" s="95">
        <v>0.1193509</v>
      </c>
      <c r="M11" s="118">
        <v>5.3776400000000004</v>
      </c>
      <c r="N11" s="118">
        <v>3.1201699999999999</v>
      </c>
      <c r="O11" s="118">
        <v>0.18557999999999999</v>
      </c>
      <c r="P11" s="118">
        <v>3.0352199999999998</v>
      </c>
      <c r="Q11" s="125" t="s">
        <v>498</v>
      </c>
      <c r="R11" s="125" t="s">
        <v>498</v>
      </c>
      <c r="S11" s="125" t="s">
        <v>498</v>
      </c>
      <c r="T11" s="125" t="s">
        <v>498</v>
      </c>
      <c r="U11" s="408" t="s">
        <v>498</v>
      </c>
    </row>
    <row r="12" spans="2:22">
      <c r="B12" s="196" t="s">
        <v>94</v>
      </c>
      <c r="C12" s="44" t="s">
        <v>95</v>
      </c>
      <c r="D12" s="44" t="s">
        <v>89</v>
      </c>
      <c r="E12" s="113">
        <f>[1]ncpl0!$D6/[1]ncpl0!$M6</f>
        <v>0.23660586654468524</v>
      </c>
      <c r="F12" s="113">
        <f>[1]ncpl0!$G6/[1]ncpl0!$M6</f>
        <v>7.2170039349409243E-2</v>
      </c>
      <c r="G12" s="113">
        <f>[1]ncpl0!$E6/[1]ncpl0!$M6</f>
        <v>2.0303671398645383E-2</v>
      </c>
      <c r="H12" s="113">
        <f>[1]ncpl0!$H6/[1]ncpl0!$M6</f>
        <v>2.7029977284422936E-4</v>
      </c>
      <c r="I12" s="113">
        <f>[1]ncpl0!$F6/[1]ncpl0!$M6</f>
        <v>0.41283092229401336</v>
      </c>
      <c r="J12" s="113">
        <f>[1]ncpl0!$I6/[1]ncpl0!$M6</f>
        <v>8.9890268688370356E-2</v>
      </c>
      <c r="K12" s="95">
        <v>0.87257439999999997</v>
      </c>
      <c r="L12" s="95">
        <v>0.1186564</v>
      </c>
      <c r="M12" s="118">
        <v>4.6096500000000002</v>
      </c>
      <c r="N12" s="118">
        <v>2.9129399999999999</v>
      </c>
      <c r="O12" s="118">
        <v>0.22497</v>
      </c>
      <c r="P12" s="118">
        <v>3.8269099999999998</v>
      </c>
      <c r="Q12" s="125" t="s">
        <v>498</v>
      </c>
      <c r="R12" s="125" t="s">
        <v>498</v>
      </c>
      <c r="S12" s="125" t="s">
        <v>498</v>
      </c>
      <c r="T12" s="125" t="s">
        <v>498</v>
      </c>
      <c r="U12" s="408" t="s">
        <v>498</v>
      </c>
    </row>
    <row r="13" spans="2:22">
      <c r="B13" s="196" t="s">
        <v>96</v>
      </c>
      <c r="C13" s="44" t="s">
        <v>97</v>
      </c>
      <c r="D13" s="44" t="s">
        <v>89</v>
      </c>
      <c r="E13" s="113">
        <f>[1]ncpl0!$D7/[1]ncpl0!$M7</f>
        <v>0.37279395744062749</v>
      </c>
      <c r="F13" s="113">
        <f>[1]ncpl0!$G7/[1]ncpl0!$M7</f>
        <v>3.2573171617401406E-2</v>
      </c>
      <c r="G13" s="113">
        <f>[1]ncpl0!$E7/[1]ncpl0!$M7</f>
        <v>1.4616166751398069E-2</v>
      </c>
      <c r="H13" s="113">
        <f>[1]ncpl0!$H7/[1]ncpl0!$M7</f>
        <v>9.4414990195366402E-4</v>
      </c>
      <c r="I13" s="113">
        <f>[1]ncpl0!$F7/[1]ncpl0!$M7</f>
        <v>0.16457259060207713</v>
      </c>
      <c r="J13" s="113">
        <f>[1]ncpl0!$I7/[1]ncpl0!$M7</f>
        <v>3.128404386665698E-2</v>
      </c>
      <c r="K13" s="95">
        <v>0.68033259999999995</v>
      </c>
      <c r="L13" s="95">
        <v>0.18817629999999999</v>
      </c>
      <c r="M13" s="118">
        <v>3.2949999999999999</v>
      </c>
      <c r="N13" s="118">
        <v>0.73963999999999996</v>
      </c>
      <c r="O13" s="118">
        <v>6.6470000000000001E-2</v>
      </c>
      <c r="P13" s="118">
        <v>0.83077999999999996</v>
      </c>
      <c r="Q13" s="125" t="s">
        <v>499</v>
      </c>
      <c r="R13" s="125" t="s">
        <v>499</v>
      </c>
      <c r="S13" s="125" t="s">
        <v>499</v>
      </c>
      <c r="T13" s="125" t="s">
        <v>499</v>
      </c>
      <c r="U13" s="408" t="s">
        <v>499</v>
      </c>
    </row>
    <row r="14" spans="2:22">
      <c r="B14" s="196" t="s">
        <v>98</v>
      </c>
      <c r="C14" s="44" t="s">
        <v>99</v>
      </c>
      <c r="D14" s="44" t="s">
        <v>86</v>
      </c>
      <c r="E14" s="113">
        <f>[1]ncpl0!$D8/[1]ncpl0!$M8</f>
        <v>0.37886684197944059</v>
      </c>
      <c r="F14" s="113">
        <f>[1]ncpl0!$G8/[1]ncpl0!$M8</f>
        <v>6.1391345923978005E-2</v>
      </c>
      <c r="G14" s="113">
        <f>[1]ncpl0!$E8/[1]ncpl0!$M8</f>
        <v>9.3712646426010043E-3</v>
      </c>
      <c r="H14" s="113">
        <f>[1]ncpl0!$H8/[1]ncpl0!$M8</f>
        <v>8.6062634472866366E-4</v>
      </c>
      <c r="I14" s="113">
        <f>[1]ncpl0!$F8/[1]ncpl0!$M8</f>
        <v>0.29858952904613911</v>
      </c>
      <c r="J14" s="113">
        <f>[1]ncpl0!$I8/[1]ncpl0!$M8</f>
        <v>2.2041596939995217E-2</v>
      </c>
      <c r="K14" s="95">
        <v>0.91608889999999998</v>
      </c>
      <c r="L14" s="95">
        <v>5.8666000000000003E-2</v>
      </c>
      <c r="M14" s="118">
        <v>2.2141600000000001</v>
      </c>
      <c r="N14" s="118">
        <v>1.0322800000000001</v>
      </c>
      <c r="O14" s="118">
        <v>3.5130000000000002E-2</v>
      </c>
      <c r="P14" s="118">
        <v>0.60667000000000004</v>
      </c>
      <c r="Q14" s="125" t="s">
        <v>498</v>
      </c>
      <c r="R14" s="125" t="s">
        <v>499</v>
      </c>
      <c r="S14" s="125" t="s">
        <v>499</v>
      </c>
      <c r="T14" s="125" t="s">
        <v>499</v>
      </c>
      <c r="U14" s="408" t="s">
        <v>499</v>
      </c>
    </row>
    <row r="15" spans="2:22">
      <c r="B15" s="196" t="s">
        <v>100</v>
      </c>
      <c r="C15" s="44" t="s">
        <v>101</v>
      </c>
      <c r="D15" s="44" t="s">
        <v>86</v>
      </c>
      <c r="E15" s="113">
        <f>[1]ncpl0!$D9/[1]ncpl0!$M9</f>
        <v>0.14135867834689692</v>
      </c>
      <c r="F15" s="113">
        <f>[1]ncpl0!$G9/[1]ncpl0!$M9</f>
        <v>4.2182860274134905E-2</v>
      </c>
      <c r="G15" s="113">
        <f>[1]ncpl0!$E9/[1]ncpl0!$M9</f>
        <v>1.2333108713520878E-2</v>
      </c>
      <c r="H15" s="113">
        <f>[1]ncpl0!$H9/[1]ncpl0!$M9</f>
        <v>1.6624334471242494E-3</v>
      </c>
      <c r="I15" s="113">
        <f>[1]ncpl0!$F9/[1]ncpl0!$M9</f>
        <v>0.15203305613767468</v>
      </c>
      <c r="J15" s="113">
        <f>[1]ncpl0!$I9/[1]ncpl0!$M9</f>
        <v>2.5547418229749042E-2</v>
      </c>
      <c r="K15" s="95">
        <v>0.42450179999999998</v>
      </c>
      <c r="L15" s="95">
        <v>0.1112349</v>
      </c>
      <c r="M15" s="118">
        <v>4.45547</v>
      </c>
      <c r="N15" s="118">
        <v>2.08127</v>
      </c>
      <c r="O15" s="118">
        <v>0.12025</v>
      </c>
      <c r="P15" s="118">
        <v>2.97288</v>
      </c>
      <c r="Q15" s="125" t="s">
        <v>498</v>
      </c>
      <c r="R15" s="125" t="s">
        <v>498</v>
      </c>
      <c r="S15" s="125" t="s">
        <v>498</v>
      </c>
      <c r="T15" s="125" t="s">
        <v>498</v>
      </c>
      <c r="U15" s="408" t="s">
        <v>498</v>
      </c>
    </row>
    <row r="16" spans="2:22">
      <c r="B16" s="196" t="s">
        <v>102</v>
      </c>
      <c r="C16" s="44" t="s">
        <v>103</v>
      </c>
      <c r="D16" s="44" t="s">
        <v>86</v>
      </c>
      <c r="E16" s="113">
        <f>[1]ncpl0!$D10/[1]ncpl0!$M10</f>
        <v>0.34164021738693184</v>
      </c>
      <c r="F16" s="113">
        <f>[1]ncpl0!$G10/[1]ncpl0!$M10</f>
        <v>4.4760628990019674E-2</v>
      </c>
      <c r="G16" s="113">
        <f>[1]ncpl0!$E10/[1]ncpl0!$M10</f>
        <v>-2.0113520710892275E-6</v>
      </c>
      <c r="H16" s="113">
        <f>[1]ncpl0!$H10/[1]ncpl0!$M10</f>
        <v>-2.0113520710892275E-6</v>
      </c>
      <c r="I16" s="113">
        <f>[1]ncpl0!$F10/[1]ncpl0!$M10</f>
        <v>6.6893547180285534E-2</v>
      </c>
      <c r="J16" s="113">
        <f>[1]ncpl0!$I10/[1]ncpl0!$M10</f>
        <v>1.966498919903938E-2</v>
      </c>
      <c r="K16" s="95">
        <v>0.64958020000000005</v>
      </c>
      <c r="L16" s="95">
        <v>0.1091179</v>
      </c>
      <c r="M16" s="118">
        <v>9.0335199999999993</v>
      </c>
      <c r="N16" s="118">
        <v>3.4084599999999998</v>
      </c>
      <c r="O16" s="118">
        <v>0.37877</v>
      </c>
      <c r="P16" s="118">
        <v>3.4726699999999999</v>
      </c>
      <c r="Q16" s="125" t="s">
        <v>499</v>
      </c>
      <c r="R16" s="125" t="s">
        <v>499</v>
      </c>
      <c r="S16" s="125" t="s">
        <v>499</v>
      </c>
      <c r="T16" s="125" t="s">
        <v>499</v>
      </c>
      <c r="U16" s="408" t="s">
        <v>499</v>
      </c>
    </row>
    <row r="17" spans="2:21">
      <c r="B17" s="196" t="s">
        <v>104</v>
      </c>
      <c r="C17" s="44" t="s">
        <v>105</v>
      </c>
      <c r="D17" s="44" t="s">
        <v>86</v>
      </c>
      <c r="E17" s="113">
        <f>[1]ncpl0!$D11/[1]ncpl0!$M11</f>
        <v>0.13049845341897098</v>
      </c>
      <c r="F17" s="113">
        <f>[1]ncpl0!$G11/[1]ncpl0!$M11</f>
        <v>7.437778898037678E-2</v>
      </c>
      <c r="G17" s="113">
        <f>[1]ncpl0!$E11/[1]ncpl0!$M11</f>
        <v>1.7786615383657896E-2</v>
      </c>
      <c r="H17" s="113">
        <f>[1]ncpl0!$H11/[1]ncpl0!$M11</f>
        <v>1.5447139291871271E-3</v>
      </c>
      <c r="I17" s="113">
        <f>[1]ncpl0!$F11/[1]ncpl0!$M11</f>
        <v>0.20631017507172775</v>
      </c>
      <c r="J17" s="113">
        <f>[1]ncpl0!$I11/[1]ncpl0!$M11</f>
        <v>3.7795701936182528E-2</v>
      </c>
      <c r="K17" s="95">
        <v>0.52823739999999997</v>
      </c>
      <c r="L17" s="95">
        <v>0.32582319999999998</v>
      </c>
      <c r="M17" s="118">
        <v>12.663600000000001</v>
      </c>
      <c r="N17" s="118">
        <v>2.2176300000000002</v>
      </c>
      <c r="O17" s="118">
        <v>0.25527</v>
      </c>
      <c r="P17" s="118">
        <v>6.1173200000000003</v>
      </c>
      <c r="Q17" s="125" t="s">
        <v>498</v>
      </c>
      <c r="R17" s="125" t="s">
        <v>499</v>
      </c>
      <c r="S17" s="125" t="s">
        <v>499</v>
      </c>
      <c r="T17" s="125" t="s">
        <v>499</v>
      </c>
      <c r="U17" s="408" t="s">
        <v>499</v>
      </c>
    </row>
    <row r="18" spans="2:21">
      <c r="B18" s="196" t="s">
        <v>106</v>
      </c>
      <c r="C18" s="44" t="s">
        <v>107</v>
      </c>
      <c r="D18" s="44" t="s">
        <v>86</v>
      </c>
      <c r="E18" s="113">
        <f>[1]ncpl0!$D12/[1]ncpl0!$M12</f>
        <v>0.21161373192928032</v>
      </c>
      <c r="F18" s="113">
        <f>[1]ncpl0!$G12/[1]ncpl0!$M12</f>
        <v>5.9316796529452397E-2</v>
      </c>
      <c r="G18" s="113">
        <f>[1]ncpl0!$E12/[1]ncpl0!$M12</f>
        <v>2.353889218763254E-2</v>
      </c>
      <c r="H18" s="113">
        <f>[1]ncpl0!$H12/[1]ncpl0!$M12</f>
        <v>6.2467433321619428E-3</v>
      </c>
      <c r="I18" s="113">
        <f>[1]ncpl0!$F12/[1]ncpl0!$M12</f>
        <v>0.18397295299492264</v>
      </c>
      <c r="J18" s="113">
        <f>[1]ncpl0!$I12/[1]ncpl0!$M12</f>
        <v>3.4075348690668056E-2</v>
      </c>
      <c r="K18" s="95">
        <v>0.54061899999999996</v>
      </c>
      <c r="L18" s="95">
        <v>0.29872880000000002</v>
      </c>
      <c r="M18" s="118">
        <v>9.9707600000000003</v>
      </c>
      <c r="N18" s="118">
        <v>1.2825500000000001</v>
      </c>
      <c r="O18" s="118">
        <v>0.10435999999999999</v>
      </c>
      <c r="P18" s="118">
        <v>1.8021499999999999</v>
      </c>
      <c r="Q18" s="125" t="s">
        <v>499</v>
      </c>
      <c r="R18" s="125" t="s">
        <v>499</v>
      </c>
      <c r="S18" s="125" t="s">
        <v>499</v>
      </c>
      <c r="T18" s="125" t="s">
        <v>499</v>
      </c>
      <c r="U18" s="408" t="s">
        <v>499</v>
      </c>
    </row>
    <row r="19" spans="2:21">
      <c r="B19" s="196" t="s">
        <v>108</v>
      </c>
      <c r="C19" s="44" t="s">
        <v>109</v>
      </c>
      <c r="D19" s="44" t="s">
        <v>86</v>
      </c>
      <c r="E19" s="113">
        <f>[1]ncpl0!$D13/[1]ncpl0!$M13</f>
        <v>0.14800201395542797</v>
      </c>
      <c r="F19" s="113">
        <f>[1]ncpl0!$G13/[1]ncpl0!$M13</f>
        <v>5.1512070482861154E-2</v>
      </c>
      <c r="G19" s="113">
        <f>[1]ncpl0!$E13/[1]ncpl0!$M13</f>
        <v>3.9521783215271472E-2</v>
      </c>
      <c r="H19" s="113">
        <f>[1]ncpl0!$H13/[1]ncpl0!$M13</f>
        <v>3.0306960838050925E-3</v>
      </c>
      <c r="I19" s="113">
        <f>[1]ncpl0!$F13/[1]ncpl0!$M13</f>
        <v>0.27584076362941545</v>
      </c>
      <c r="J19" s="113">
        <f>[1]ncpl0!$I13/[1]ncpl0!$M13</f>
        <v>5.9418658655475548E-2</v>
      </c>
      <c r="K19" s="95">
        <v>0.6256777</v>
      </c>
      <c r="L19" s="95">
        <v>0.1932519</v>
      </c>
      <c r="M19" s="118">
        <v>9.9322199999999992</v>
      </c>
      <c r="N19" s="118">
        <v>1.44848</v>
      </c>
      <c r="O19" s="118">
        <v>0.18941</v>
      </c>
      <c r="P19" s="118">
        <v>3.3616100000000002</v>
      </c>
      <c r="Q19" s="125" t="s">
        <v>499</v>
      </c>
      <c r="R19" s="125" t="s">
        <v>498</v>
      </c>
      <c r="S19" s="125" t="s">
        <v>498</v>
      </c>
      <c r="T19" s="125" t="s">
        <v>498</v>
      </c>
      <c r="U19" s="408" t="s">
        <v>498</v>
      </c>
    </row>
    <row r="20" spans="2:21">
      <c r="B20" s="196" t="s">
        <v>110</v>
      </c>
      <c r="C20" s="44" t="s">
        <v>111</v>
      </c>
      <c r="D20" s="44" t="s">
        <v>86</v>
      </c>
      <c r="E20" s="113">
        <f>[1]ncpl0!$D14/[1]ncpl0!$M14</f>
        <v>0.26997479521109008</v>
      </c>
      <c r="F20" s="113">
        <f>[1]ncpl0!$G14/[1]ncpl0!$M14</f>
        <v>6.3437303087586647E-2</v>
      </c>
      <c r="G20" s="113">
        <f>[1]ncpl0!$E14/[1]ncpl0!$M14</f>
        <v>2.9773156899810964E-2</v>
      </c>
      <c r="H20" s="113">
        <f>[1]ncpl0!$H14/[1]ncpl0!$M14</f>
        <v>1.3153749212350347E-3</v>
      </c>
      <c r="I20" s="113">
        <f>[1]ncpl0!$F14/[1]ncpl0!$M14</f>
        <v>0.16268903591682421</v>
      </c>
      <c r="J20" s="113">
        <f>[1]ncpl0!$I14/[1]ncpl0!$M14</f>
        <v>3.7153434152488972E-2</v>
      </c>
      <c r="K20" s="95">
        <v>0.68112790000000001</v>
      </c>
      <c r="L20" s="95">
        <v>0.2942187</v>
      </c>
      <c r="M20" s="118">
        <v>7.36341</v>
      </c>
      <c r="N20" s="118">
        <v>0.76944999999999997</v>
      </c>
      <c r="O20" s="118">
        <v>8.5809999999999997E-2</v>
      </c>
      <c r="P20" s="118">
        <v>1.5152300000000001</v>
      </c>
      <c r="Q20" s="125" t="s">
        <v>498</v>
      </c>
      <c r="R20" s="125" t="s">
        <v>499</v>
      </c>
      <c r="S20" s="125" t="s">
        <v>499</v>
      </c>
      <c r="T20" s="125" t="s">
        <v>498</v>
      </c>
      <c r="U20" s="408" t="s">
        <v>499</v>
      </c>
    </row>
    <row r="21" spans="2:21">
      <c r="B21" s="196" t="s">
        <v>112</v>
      </c>
      <c r="C21" s="44" t="s">
        <v>113</v>
      </c>
      <c r="D21" s="44" t="s">
        <v>86</v>
      </c>
      <c r="E21" s="113">
        <f>[1]ncpl0!$D15/[1]ncpl0!$M15</f>
        <v>0.25555975993524188</v>
      </c>
      <c r="F21" s="113">
        <f>[1]ncpl0!$G15/[1]ncpl0!$M15</f>
        <v>6.5318497727240063E-2</v>
      </c>
      <c r="G21" s="113">
        <f>[1]ncpl0!$E15/[1]ncpl0!$M15</f>
        <v>1.8752065601095907E-2</v>
      </c>
      <c r="H21" s="113">
        <f>[1]ncpl0!$H15/[1]ncpl0!$M15</f>
        <v>1.6381114777968837E-3</v>
      </c>
      <c r="I21" s="113">
        <f>[1]ncpl0!$F15/[1]ncpl0!$M15</f>
        <v>0.14938906105557603</v>
      </c>
      <c r="J21" s="113">
        <f>[1]ncpl0!$I15/[1]ncpl0!$M15</f>
        <v>4.5368982215473926E-2</v>
      </c>
      <c r="K21" s="95">
        <v>0.58225760000000004</v>
      </c>
      <c r="L21" s="95">
        <v>9.53074E-2</v>
      </c>
      <c r="M21" s="118">
        <v>6.0366299999999997</v>
      </c>
      <c r="N21" s="118">
        <v>1.18411</v>
      </c>
      <c r="O21" s="118">
        <v>0.15823000000000001</v>
      </c>
      <c r="P21" s="118">
        <v>2.9411</v>
      </c>
      <c r="Q21" s="125" t="s">
        <v>499</v>
      </c>
      <c r="R21" s="125" t="s">
        <v>498</v>
      </c>
      <c r="S21" s="125" t="s">
        <v>498</v>
      </c>
      <c r="T21" s="125" t="s">
        <v>498</v>
      </c>
      <c r="U21" s="408" t="s">
        <v>498</v>
      </c>
    </row>
    <row r="22" spans="2:21">
      <c r="B22" s="196" t="s">
        <v>114</v>
      </c>
      <c r="C22" s="44" t="s">
        <v>115</v>
      </c>
      <c r="D22" s="44" t="s">
        <v>86</v>
      </c>
      <c r="E22" s="113">
        <f>[1]ncpl0!$D16/[1]ncpl0!$M16</f>
        <v>0.2915220171752238</v>
      </c>
      <c r="F22" s="113">
        <f>[1]ncpl0!$G16/[1]ncpl0!$M16</f>
        <v>7.5826786040562769E-2</v>
      </c>
      <c r="G22" s="113">
        <f>[1]ncpl0!$E16/[1]ncpl0!$M16</f>
        <v>2.4027041841768682E-2</v>
      </c>
      <c r="H22" s="113">
        <f>[1]ncpl0!$H16/[1]ncpl0!$M16</f>
        <v>9.5011876484560574E-3</v>
      </c>
      <c r="I22" s="113">
        <f>[1]ncpl0!$F16/[1]ncpl0!$M16</f>
        <v>0.22665813995980266</v>
      </c>
      <c r="J22" s="113">
        <f>[1]ncpl0!$I16/[1]ncpl0!$M16</f>
        <v>4.4765211035994887E-2</v>
      </c>
      <c r="K22" s="95">
        <v>0.72857660000000002</v>
      </c>
      <c r="L22" s="95">
        <v>0.2681345</v>
      </c>
      <c r="M22" s="118">
        <v>2.6993800000000001</v>
      </c>
      <c r="N22" s="118">
        <v>0.62021000000000004</v>
      </c>
      <c r="O22" s="118">
        <v>2.98E-2</v>
      </c>
      <c r="P22" s="118">
        <v>0.46692</v>
      </c>
      <c r="Q22" s="125" t="s">
        <v>498</v>
      </c>
      <c r="R22" s="125" t="s">
        <v>498</v>
      </c>
      <c r="S22" s="125" t="s">
        <v>498</v>
      </c>
      <c r="T22" s="125" t="s">
        <v>498</v>
      </c>
      <c r="U22" s="408" t="s">
        <v>498</v>
      </c>
    </row>
    <row r="23" spans="2:21">
      <c r="B23" s="196" t="s">
        <v>116</v>
      </c>
      <c r="C23" s="44" t="s">
        <v>117</v>
      </c>
      <c r="D23" s="44" t="s">
        <v>86</v>
      </c>
      <c r="E23" s="113">
        <f>[1]ncpl0!$D17/[1]ncpl0!$M17</f>
        <v>0.21080779174200875</v>
      </c>
      <c r="F23" s="113">
        <f>[1]ncpl0!$G17/[1]ncpl0!$M17</f>
        <v>4.6497900384057864E-2</v>
      </c>
      <c r="G23" s="113">
        <f>[1]ncpl0!$E17/[1]ncpl0!$M17</f>
        <v>2.2253313806656006E-2</v>
      </c>
      <c r="H23" s="113">
        <f>[1]ncpl0!$H17/[1]ncpl0!$M17</f>
        <v>2.8468102275953791E-3</v>
      </c>
      <c r="I23" s="113">
        <f>[1]ncpl0!$F17/[1]ncpl0!$M17</f>
        <v>0.2302609949639105</v>
      </c>
      <c r="J23" s="113">
        <f>[1]ncpl0!$I17/[1]ncpl0!$M17</f>
        <v>3.2291869031785644E-2</v>
      </c>
      <c r="K23" s="95">
        <v>0.74011090000000002</v>
      </c>
      <c r="L23" s="95">
        <v>0.15939710000000001</v>
      </c>
      <c r="M23" s="118">
        <v>5.4192</v>
      </c>
      <c r="N23" s="118">
        <v>1.5569900000000001</v>
      </c>
      <c r="O23" s="118">
        <v>0.18526999999999999</v>
      </c>
      <c r="P23" s="118">
        <v>4.5248200000000001</v>
      </c>
      <c r="Q23" s="125" t="s">
        <v>499</v>
      </c>
      <c r="R23" s="125" t="s">
        <v>499</v>
      </c>
      <c r="S23" s="125" t="s">
        <v>499</v>
      </c>
      <c r="T23" s="125" t="s">
        <v>498</v>
      </c>
      <c r="U23" s="408" t="s">
        <v>499</v>
      </c>
    </row>
    <row r="24" spans="2:21">
      <c r="B24" s="196" t="s">
        <v>118</v>
      </c>
      <c r="C24" s="44" t="s">
        <v>119</v>
      </c>
      <c r="D24" s="44" t="s">
        <v>120</v>
      </c>
      <c r="E24" s="113">
        <f>[1]ncpl0!$D18/[1]ncpl0!$M18</f>
        <v>0.1245611345426394</v>
      </c>
      <c r="F24" s="113">
        <f>[1]ncpl0!$G18/[1]ncpl0!$M18</f>
        <v>9.1475381672956754E-2</v>
      </c>
      <c r="G24" s="113">
        <f>[1]ncpl0!$E18/[1]ncpl0!$M18</f>
        <v>2.4002365986336864E-2</v>
      </c>
      <c r="H24" s="113">
        <f>[1]ncpl0!$H18/[1]ncpl0!$M18</f>
        <v>2.5203843423025527E-3</v>
      </c>
      <c r="I24" s="113">
        <f>[1]ncpl0!$F18/[1]ncpl0!$M18</f>
        <v>0.25154479553681031</v>
      </c>
      <c r="J24" s="113">
        <f>[1]ncpl0!$I18/[1]ncpl0!$M18</f>
        <v>5.0542513273335574E-2</v>
      </c>
      <c r="K24" s="95">
        <v>0.60127799999999998</v>
      </c>
      <c r="L24" s="95">
        <v>0.32166650000000002</v>
      </c>
      <c r="M24" s="118">
        <v>14.58338</v>
      </c>
      <c r="N24" s="118">
        <v>4.54955</v>
      </c>
      <c r="O24" s="118">
        <v>0.28632000000000002</v>
      </c>
      <c r="P24" s="118">
        <v>14.45185</v>
      </c>
      <c r="Q24" s="125" t="s">
        <v>499</v>
      </c>
      <c r="R24" s="125" t="s">
        <v>498</v>
      </c>
      <c r="S24" s="125" t="s">
        <v>498</v>
      </c>
      <c r="T24" s="125" t="s">
        <v>498</v>
      </c>
      <c r="U24" s="408" t="s">
        <v>498</v>
      </c>
    </row>
    <row r="25" spans="2:21">
      <c r="B25" s="196" t="s">
        <v>121</v>
      </c>
      <c r="C25" s="44" t="s">
        <v>122</v>
      </c>
      <c r="D25" s="44" t="s">
        <v>86</v>
      </c>
      <c r="E25" s="113">
        <f>[1]ncpl0!$D19/[1]ncpl0!$M19</f>
        <v>6.1712626144232077E-2</v>
      </c>
      <c r="F25" s="113">
        <f>[1]ncpl0!$G19/[1]ncpl0!$M19</f>
        <v>4.652009313574184E-2</v>
      </c>
      <c r="G25" s="113">
        <f>[1]ncpl0!$E19/[1]ncpl0!$M19</f>
        <v>1.3102226353033592E-2</v>
      </c>
      <c r="H25" s="113">
        <f>[1]ncpl0!$H19/[1]ncpl0!$M19</f>
        <v>1.4981829547660115E-3</v>
      </c>
      <c r="I25" s="113">
        <f>[1]ncpl0!$F19/[1]ncpl0!$M19</f>
        <v>0.13675181652964641</v>
      </c>
      <c r="J25" s="113">
        <f>[1]ncpl0!$I19/[1]ncpl0!$M19</f>
        <v>3.0215609563164405E-2</v>
      </c>
      <c r="K25" s="95">
        <v>0.31604349999999998</v>
      </c>
      <c r="L25" s="95">
        <v>0.27435300000000001</v>
      </c>
      <c r="M25" s="118">
        <v>7.4669499999999998</v>
      </c>
      <c r="N25" s="118">
        <v>1.6673899999999999</v>
      </c>
      <c r="O25" s="118">
        <v>0.19259999999999999</v>
      </c>
      <c r="P25" s="118">
        <v>7.9355799999999999</v>
      </c>
      <c r="Q25" s="125" t="s">
        <v>498</v>
      </c>
      <c r="R25" s="125" t="s">
        <v>498</v>
      </c>
      <c r="S25" s="125" t="s">
        <v>498</v>
      </c>
      <c r="T25" s="125" t="s">
        <v>498</v>
      </c>
      <c r="U25" s="408" t="s">
        <v>498</v>
      </c>
    </row>
    <row r="26" spans="2:21">
      <c r="B26" s="196" t="s">
        <v>123</v>
      </c>
      <c r="C26" s="44" t="s">
        <v>124</v>
      </c>
      <c r="D26" s="44" t="s">
        <v>86</v>
      </c>
      <c r="E26" s="113">
        <f>[1]ncpl0!$D20/[1]ncpl0!$M20</f>
        <v>0.14939154167814309</v>
      </c>
      <c r="F26" s="113">
        <f>[1]ncpl0!$G20/[1]ncpl0!$M20</f>
        <v>4.2498184640809275E-2</v>
      </c>
      <c r="G26" s="113">
        <f>[1]ncpl0!$E20/[1]ncpl0!$M20</f>
        <v>1.106743120414653E-2</v>
      </c>
      <c r="H26" s="113">
        <f>[1]ncpl0!$H20/[1]ncpl0!$M20</f>
        <v>5.0830057340310987E-3</v>
      </c>
      <c r="I26" s="113">
        <f>[1]ncpl0!$F20/[1]ncpl0!$M20</f>
        <v>0.15444324811578236</v>
      </c>
      <c r="J26" s="113">
        <f>[1]ncpl0!$I20/[1]ncpl0!$M20</f>
        <v>4.8513909407316522E-2</v>
      </c>
      <c r="K26" s="95">
        <v>0.45708870000000001</v>
      </c>
      <c r="L26" s="95">
        <v>0.490147</v>
      </c>
      <c r="M26" s="118">
        <v>4.0186200000000003</v>
      </c>
      <c r="N26" s="118">
        <v>1.6501699999999999</v>
      </c>
      <c r="O26" s="118">
        <v>0.10645</v>
      </c>
      <c r="P26" s="118">
        <v>2.1101399999999999</v>
      </c>
      <c r="Q26" s="125" t="s">
        <v>499</v>
      </c>
      <c r="R26" s="125" t="s">
        <v>499</v>
      </c>
      <c r="S26" s="125" t="s">
        <v>498</v>
      </c>
      <c r="T26" s="125" t="s">
        <v>498</v>
      </c>
      <c r="U26" s="408" t="s">
        <v>499</v>
      </c>
    </row>
    <row r="27" spans="2:21">
      <c r="B27" s="196" t="s">
        <v>125</v>
      </c>
      <c r="C27" s="44" t="s">
        <v>126</v>
      </c>
      <c r="D27" s="44" t="s">
        <v>86</v>
      </c>
      <c r="E27" s="113">
        <f>[1]ncpl0!$D21/[1]ncpl0!$M21</f>
        <v>0.2930894461983618</v>
      </c>
      <c r="F27" s="113">
        <f>[1]ncpl0!$G21/[1]ncpl0!$M21</f>
        <v>6.7551214684859598E-2</v>
      </c>
      <c r="G27" s="113">
        <f>[1]ncpl0!$E21/[1]ncpl0!$M21</f>
        <v>1.8867011235229894E-2</v>
      </c>
      <c r="H27" s="113">
        <f>[1]ncpl0!$H21/[1]ncpl0!$M21</f>
        <v>6.6152861514631614E-4</v>
      </c>
      <c r="I27" s="113">
        <f>[1]ncpl0!$F21/[1]ncpl0!$M21</f>
        <v>0.22110652762016425</v>
      </c>
      <c r="J27" s="113">
        <f>[1]ncpl0!$I21/[1]ncpl0!$M21</f>
        <v>3.7206950890912319E-2</v>
      </c>
      <c r="K27" s="95">
        <v>0.73459790000000003</v>
      </c>
      <c r="L27" s="95">
        <v>0.2113449</v>
      </c>
      <c r="M27" s="118">
        <v>5.2267999999999999</v>
      </c>
      <c r="N27" s="118">
        <v>2.4355899999999999</v>
      </c>
      <c r="O27" s="118">
        <v>0.16037999999999999</v>
      </c>
      <c r="P27" s="118">
        <v>2.06134</v>
      </c>
      <c r="Q27" s="125" t="s">
        <v>498</v>
      </c>
      <c r="R27" s="125" t="s">
        <v>498</v>
      </c>
      <c r="S27" s="125" t="s">
        <v>498</v>
      </c>
      <c r="T27" s="125" t="s">
        <v>498</v>
      </c>
      <c r="U27" s="408" t="s">
        <v>498</v>
      </c>
    </row>
    <row r="28" spans="2:21">
      <c r="B28" s="196" t="s">
        <v>127</v>
      </c>
      <c r="C28" s="44" t="s">
        <v>128</v>
      </c>
      <c r="D28" s="44" t="s">
        <v>86</v>
      </c>
      <c r="E28" s="113">
        <f>[1]ncpl0!$D22/[1]ncpl0!$M22</f>
        <v>0.19408403401952257</v>
      </c>
      <c r="F28" s="113">
        <f>[1]ncpl0!$G22/[1]ncpl0!$M22</f>
        <v>1.6544650623369093E-2</v>
      </c>
      <c r="G28" s="113">
        <f>[1]ncpl0!$E22/[1]ncpl0!$M22</f>
        <v>-6.0403981830482263E-6</v>
      </c>
      <c r="H28" s="113">
        <f>[1]ncpl0!$H22/[1]ncpl0!$M22</f>
        <v>-6.0403981830482263E-6</v>
      </c>
      <c r="I28" s="113">
        <f>[1]ncpl0!$F22/[1]ncpl0!$M22</f>
        <v>5.1041364646757514E-2</v>
      </c>
      <c r="J28" s="113">
        <f>[1]ncpl0!$I22/[1]ncpl0!$M22</f>
        <v>7.1699526432782452E-3</v>
      </c>
      <c r="K28" s="95">
        <v>0.28170610000000001</v>
      </c>
      <c r="L28" s="95">
        <v>5.2690399999999998E-2</v>
      </c>
      <c r="M28" s="118">
        <v>3.7577600000000002</v>
      </c>
      <c r="N28" s="118">
        <v>1.58423</v>
      </c>
      <c r="O28" s="118">
        <v>0.10943</v>
      </c>
      <c r="P28" s="118">
        <v>2.9432999999999998</v>
      </c>
      <c r="Q28" s="125" t="s">
        <v>498</v>
      </c>
      <c r="R28" s="125" t="s">
        <v>499</v>
      </c>
      <c r="S28" s="125" t="s">
        <v>499</v>
      </c>
      <c r="T28" s="125" t="s">
        <v>499</v>
      </c>
      <c r="U28" s="408" t="s">
        <v>499</v>
      </c>
    </row>
    <row r="29" spans="2:21">
      <c r="B29" s="196" t="s">
        <v>129</v>
      </c>
      <c r="C29" s="44" t="s">
        <v>130</v>
      </c>
      <c r="D29" s="44" t="s">
        <v>89</v>
      </c>
      <c r="E29" s="113">
        <f>[1]ncpl0!$D23/[1]ncpl0!$M23</f>
        <v>0.18935833556778037</v>
      </c>
      <c r="F29" s="113">
        <f>[1]ncpl0!$G23/[1]ncpl0!$M23</f>
        <v>4.9021312204795171E-2</v>
      </c>
      <c r="G29" s="113">
        <f>[1]ncpl0!$E23/[1]ncpl0!$M23</f>
        <v>8.8101053971471766E-3</v>
      </c>
      <c r="H29" s="113">
        <f>[1]ncpl0!$H23/[1]ncpl0!$M23</f>
        <v>4.0603094439026115E-3</v>
      </c>
      <c r="I29" s="113">
        <f>[1]ncpl0!$F23/[1]ncpl0!$M23</f>
        <v>0.11903365813844535</v>
      </c>
      <c r="J29" s="113">
        <f>[1]ncpl0!$I23/[1]ncpl0!$M23</f>
        <v>4.8812109033157226E-2</v>
      </c>
      <c r="K29" s="95">
        <v>0.45782790000000001</v>
      </c>
      <c r="L29" s="95">
        <v>0.1778846</v>
      </c>
      <c r="M29" s="118">
        <v>8.7148699999999995</v>
      </c>
      <c r="N29" s="118">
        <v>2.0156700000000001</v>
      </c>
      <c r="O29" s="118">
        <v>0.16441</v>
      </c>
      <c r="P29" s="118">
        <v>1.8123499999999999</v>
      </c>
      <c r="Q29" s="125" t="s">
        <v>498</v>
      </c>
      <c r="R29" s="125" t="s">
        <v>499</v>
      </c>
      <c r="S29" s="125" t="s">
        <v>499</v>
      </c>
      <c r="T29" s="125" t="s">
        <v>499</v>
      </c>
      <c r="U29" s="408" t="s">
        <v>499</v>
      </c>
    </row>
    <row r="30" spans="2:21">
      <c r="B30" s="196" t="s">
        <v>131</v>
      </c>
      <c r="C30" s="44" t="s">
        <v>132</v>
      </c>
      <c r="D30" s="44" t="s">
        <v>86</v>
      </c>
      <c r="E30" s="113">
        <f>[1]ncpl0!$D24/[1]ncpl0!$M24</f>
        <v>4.826010466416298E-2</v>
      </c>
      <c r="F30" s="113">
        <f>[1]ncpl0!$G24/[1]ncpl0!$M24</f>
        <v>2.365329229293698E-2</v>
      </c>
      <c r="G30" s="113">
        <f>[1]ncpl0!$E24/[1]ncpl0!$M24</f>
        <v>9.9548053787454245E-3</v>
      </c>
      <c r="H30" s="113">
        <f>[1]ncpl0!$H24/[1]ncpl0!$M24</f>
        <v>2.5510844199837734E-4</v>
      </c>
      <c r="I30" s="113">
        <f>[1]ncpl0!$F24/[1]ncpl0!$M24</f>
        <v>6.7923668208469595E-2</v>
      </c>
      <c r="J30" s="113">
        <f>[1]ncpl0!$I24/[1]ncpl0!$M24</f>
        <v>1.7049050522623798E-2</v>
      </c>
      <c r="K30" s="95">
        <v>0.1934747</v>
      </c>
      <c r="L30" s="95">
        <v>0.26143179999999999</v>
      </c>
      <c r="M30" s="118">
        <v>10.534739999999999</v>
      </c>
      <c r="N30" s="118">
        <v>1.3701000000000001</v>
      </c>
      <c r="O30" s="118">
        <v>0.15040999999999999</v>
      </c>
      <c r="P30" s="118">
        <v>4.3162399999999996</v>
      </c>
      <c r="Q30" s="125" t="s">
        <v>499</v>
      </c>
      <c r="R30" s="125" t="s">
        <v>499</v>
      </c>
      <c r="S30" s="125" t="s">
        <v>499</v>
      </c>
      <c r="T30" s="125" t="s">
        <v>499</v>
      </c>
      <c r="U30" s="408" t="s">
        <v>499</v>
      </c>
    </row>
    <row r="31" spans="2:21">
      <c r="B31" s="196" t="s">
        <v>133</v>
      </c>
      <c r="C31" s="44" t="s">
        <v>134</v>
      </c>
      <c r="D31" s="44" t="s">
        <v>86</v>
      </c>
      <c r="E31" s="113">
        <f>[1]ncpl0!$D25/[1]ncpl0!$M25</f>
        <v>0.1855357669570564</v>
      </c>
      <c r="F31" s="113">
        <f>[1]ncpl0!$G25/[1]ncpl0!$M25</f>
        <v>4.6757314788273073E-2</v>
      </c>
      <c r="G31" s="113">
        <f>[1]ncpl0!$E25/[1]ncpl0!$M25</f>
        <v>2.0024012197199129E-2</v>
      </c>
      <c r="H31" s="113">
        <f>[1]ncpl0!$H25/[1]ncpl0!$M25</f>
        <v>2.0709481494406157E-3</v>
      </c>
      <c r="I31" s="113">
        <f>[1]ncpl0!$F25/[1]ncpl0!$M25</f>
        <v>0.1229939637158252</v>
      </c>
      <c r="J31" s="113">
        <f>[1]ncpl0!$I25/[1]ncpl0!$M25</f>
        <v>2.2969452995500829E-2</v>
      </c>
      <c r="K31" s="95">
        <v>0.478576</v>
      </c>
      <c r="L31" s="95">
        <v>0.39140710000000001</v>
      </c>
      <c r="M31" s="118">
        <v>5.2530000000000001</v>
      </c>
      <c r="N31" s="118">
        <v>1.47112</v>
      </c>
      <c r="O31" s="118">
        <v>0.1201</v>
      </c>
      <c r="P31" s="118">
        <v>2.9594299999999998</v>
      </c>
      <c r="Q31" s="125" t="s">
        <v>499</v>
      </c>
      <c r="R31" s="125" t="s">
        <v>499</v>
      </c>
      <c r="S31" s="125" t="s">
        <v>499</v>
      </c>
      <c r="T31" s="125" t="s">
        <v>499</v>
      </c>
      <c r="U31" s="408" t="s">
        <v>499</v>
      </c>
    </row>
    <row r="32" spans="2:21">
      <c r="B32" s="196" t="s">
        <v>135</v>
      </c>
      <c r="C32" s="44" t="s">
        <v>136</v>
      </c>
      <c r="D32" s="44" t="s">
        <v>86</v>
      </c>
      <c r="E32" s="113">
        <f>[1]ncpl0!$D26/[1]ncpl0!$M26</f>
        <v>9.4032952352679236E-2</v>
      </c>
      <c r="F32" s="113">
        <f>[1]ncpl0!$G26/[1]ncpl0!$M26</f>
        <v>2.8359144360331833E-2</v>
      </c>
      <c r="G32" s="113">
        <f>[1]ncpl0!$E26/[1]ncpl0!$M26</f>
        <v>8.4195075289034017E-3</v>
      </c>
      <c r="H32" s="113">
        <f>[1]ncpl0!$H26/[1]ncpl0!$M26</f>
        <v>6.5970676034502666E-4</v>
      </c>
      <c r="I32" s="113">
        <f>[1]ncpl0!$F26/[1]ncpl0!$M26</f>
        <v>0.1050005772434153</v>
      </c>
      <c r="J32" s="113">
        <f>[1]ncpl0!$I26/[1]ncpl0!$M26</f>
        <v>1.8141935909488233E-2</v>
      </c>
      <c r="K32" s="95">
        <v>0.28552110000000003</v>
      </c>
      <c r="L32" s="95">
        <v>0.31828380000000001</v>
      </c>
      <c r="M32" s="118">
        <v>6.9633099999999999</v>
      </c>
      <c r="N32" s="118">
        <v>1.23647</v>
      </c>
      <c r="O32" s="118">
        <v>0.19928999999999999</v>
      </c>
      <c r="P32" s="118">
        <v>2.8053300000000001</v>
      </c>
      <c r="Q32" s="125" t="s">
        <v>498</v>
      </c>
      <c r="R32" s="125" t="s">
        <v>498</v>
      </c>
      <c r="S32" s="125" t="s">
        <v>498</v>
      </c>
      <c r="T32" s="125" t="s">
        <v>498</v>
      </c>
      <c r="U32" s="408" t="s">
        <v>498</v>
      </c>
    </row>
    <row r="33" spans="2:21">
      <c r="B33" s="196" t="s">
        <v>137</v>
      </c>
      <c r="C33" s="44" t="s">
        <v>138</v>
      </c>
      <c r="D33" s="44" t="s">
        <v>86</v>
      </c>
      <c r="E33" s="113">
        <f>[1]ncpl0!$D27/[1]ncpl0!$M27</f>
        <v>2.0380787921894988E-2</v>
      </c>
      <c r="F33" s="113">
        <f>[1]ncpl0!$G27/[1]ncpl0!$M27</f>
        <v>4.5224429559813017E-3</v>
      </c>
      <c r="G33" s="113">
        <f>[1]ncpl0!$E27/[1]ncpl0!$M27</f>
        <v>8.7608861300338646E-4</v>
      </c>
      <c r="H33" s="113">
        <f>[1]ncpl0!$H27/[1]ncpl0!$M27</f>
        <v>-1.2678561693247271E-6</v>
      </c>
      <c r="I33" s="113">
        <f>[1]ncpl0!$F27/[1]ncpl0!$M27</f>
        <v>9.7612246476310744E-3</v>
      </c>
      <c r="J33" s="113">
        <f>[1]ncpl0!$I27/[1]ncpl0!$M27</f>
        <v>2.7829442916677762E-3</v>
      </c>
      <c r="K33" s="95">
        <v>4.5779800000000002E-2</v>
      </c>
      <c r="L33" s="95">
        <v>0.94469479999999995</v>
      </c>
      <c r="M33" s="118">
        <v>469.48392999999999</v>
      </c>
      <c r="N33" s="118">
        <v>5.9731699999999996</v>
      </c>
      <c r="O33" s="118">
        <v>1.3065899999999999</v>
      </c>
      <c r="P33" s="118">
        <v>0</v>
      </c>
      <c r="Q33" s="125" t="s">
        <v>498</v>
      </c>
      <c r="R33" s="125" t="s">
        <v>498</v>
      </c>
      <c r="S33" s="125" t="s">
        <v>498</v>
      </c>
      <c r="T33" s="125" t="s">
        <v>498</v>
      </c>
      <c r="U33" s="408" t="s">
        <v>498</v>
      </c>
    </row>
    <row r="34" spans="2:21">
      <c r="B34" s="196" t="s">
        <v>139</v>
      </c>
      <c r="C34" s="44" t="s">
        <v>140</v>
      </c>
      <c r="D34" s="44" t="s">
        <v>86</v>
      </c>
      <c r="E34" s="113">
        <f>[1]ncpl0!$D28/[1]ncpl0!$M28</f>
        <v>4.9239322017885452E-2</v>
      </c>
      <c r="F34" s="113">
        <f>[1]ncpl0!$G28/[1]ncpl0!$M28</f>
        <v>3.5964878613331128E-2</v>
      </c>
      <c r="G34" s="113">
        <f>[1]ncpl0!$E28/[1]ncpl0!$M28</f>
        <v>7.712769883469979E-3</v>
      </c>
      <c r="H34" s="113">
        <f>[1]ncpl0!$H28/[1]ncpl0!$M28</f>
        <v>5.4146455237650973E-4</v>
      </c>
      <c r="I34" s="113">
        <f>[1]ncpl0!$F28/[1]ncpl0!$M28</f>
        <v>6.1682968666503302E-2</v>
      </c>
      <c r="J34" s="113">
        <f>[1]ncpl0!$I28/[1]ncpl0!$M28</f>
        <v>1.2497970246020944E-2</v>
      </c>
      <c r="K34" s="95">
        <v>0.188696</v>
      </c>
      <c r="L34" s="95">
        <v>0.1970394</v>
      </c>
      <c r="M34" s="118">
        <v>16.675820000000002</v>
      </c>
      <c r="N34" s="118">
        <v>1.81105</v>
      </c>
      <c r="O34" s="118">
        <v>0.30478</v>
      </c>
      <c r="P34" s="118">
        <v>10.802149999999999</v>
      </c>
      <c r="Q34" s="125" t="s">
        <v>498</v>
      </c>
      <c r="R34" s="125" t="s">
        <v>498</v>
      </c>
      <c r="S34" s="125" t="s">
        <v>498</v>
      </c>
      <c r="T34" s="125" t="s">
        <v>498</v>
      </c>
      <c r="U34" s="408" t="s">
        <v>498</v>
      </c>
    </row>
    <row r="35" spans="2:21">
      <c r="B35" s="196" t="s">
        <v>141</v>
      </c>
      <c r="C35" s="44" t="s">
        <v>142</v>
      </c>
      <c r="D35" s="44" t="s">
        <v>89</v>
      </c>
      <c r="E35" s="113">
        <f>[1]ncpl0!$D29/[1]ncpl0!$M29</f>
        <v>0.25976018855926558</v>
      </c>
      <c r="F35" s="113">
        <f>[1]ncpl0!$G29/[1]ncpl0!$M29</f>
        <v>7.8458474695666414E-2</v>
      </c>
      <c r="G35" s="113">
        <f>[1]ncpl0!$E29/[1]ncpl0!$M29</f>
        <v>1.7096750855789478E-2</v>
      </c>
      <c r="H35" s="113">
        <f>[1]ncpl0!$H29/[1]ncpl0!$M29</f>
        <v>1.5345190634483651E-3</v>
      </c>
      <c r="I35" s="113">
        <f>[1]ncpl0!$F29/[1]ncpl0!$M29</f>
        <v>0.26216667999375531</v>
      </c>
      <c r="J35" s="113">
        <f>[1]ncpl0!$I29/[1]ncpl0!$M29</f>
        <v>4.5464410961720797E-2</v>
      </c>
      <c r="K35" s="95">
        <v>0.77871699999999999</v>
      </c>
      <c r="L35" s="95">
        <v>0.13332040000000001</v>
      </c>
      <c r="M35" s="118">
        <v>5.1741200000000003</v>
      </c>
      <c r="N35" s="118">
        <v>1.60229</v>
      </c>
      <c r="O35" s="118">
        <v>8.6510000000000004E-2</v>
      </c>
      <c r="P35" s="118">
        <v>2.2681399999999998</v>
      </c>
      <c r="Q35" s="125" t="s">
        <v>498</v>
      </c>
      <c r="R35" s="125" t="s">
        <v>499</v>
      </c>
      <c r="S35" s="125" t="s">
        <v>499</v>
      </c>
      <c r="T35" s="125" t="s">
        <v>499</v>
      </c>
      <c r="U35" s="408" t="s">
        <v>499</v>
      </c>
    </row>
    <row r="36" spans="2:21">
      <c r="B36" s="196" t="s">
        <v>143</v>
      </c>
      <c r="C36" s="44" t="s">
        <v>144</v>
      </c>
      <c r="D36" s="44" t="s">
        <v>86</v>
      </c>
      <c r="E36" s="113">
        <f>[1]ncpl0!$D30/[1]ncpl0!$M30</f>
        <v>0.4903184969934114</v>
      </c>
      <c r="F36" s="113">
        <f>[1]ncpl0!$G30/[1]ncpl0!$M30</f>
        <v>0.11137324855424806</v>
      </c>
      <c r="G36" s="113">
        <f>[1]ncpl0!$E30/[1]ncpl0!$M30</f>
        <v>1.7809362142877695E-2</v>
      </c>
      <c r="H36" s="113">
        <f>[1]ncpl0!$H30/[1]ncpl0!$M30</f>
        <v>6.67491440573122E-3</v>
      </c>
      <c r="I36" s="113">
        <f>[1]ncpl0!$F30/[1]ncpl0!$M30</f>
        <v>0.13594383865120696</v>
      </c>
      <c r="J36" s="113">
        <f>[1]ncpl0!$I30/[1]ncpl0!$M30</f>
        <v>2.9806945363523893E-2</v>
      </c>
      <c r="K36" s="95">
        <v>0.83252289999999995</v>
      </c>
      <c r="L36" s="95">
        <v>4.4566599999999998E-2</v>
      </c>
      <c r="M36" s="118">
        <v>1.2224999999999999</v>
      </c>
      <c r="N36" s="118">
        <v>0.56016999999999995</v>
      </c>
      <c r="O36" s="118">
        <v>5.2949999999999997E-2</v>
      </c>
      <c r="P36" s="118">
        <v>0.66337999999999997</v>
      </c>
      <c r="Q36" s="125" t="s">
        <v>498</v>
      </c>
      <c r="R36" s="125" t="s">
        <v>499</v>
      </c>
      <c r="S36" s="125" t="s">
        <v>498</v>
      </c>
      <c r="T36" s="125" t="s">
        <v>498</v>
      </c>
      <c r="U36" s="408" t="s">
        <v>499</v>
      </c>
    </row>
    <row r="37" spans="2:21">
      <c r="B37" s="196" t="s">
        <v>145</v>
      </c>
      <c r="C37" s="44" t="s">
        <v>146</v>
      </c>
      <c r="D37" s="44" t="s">
        <v>120</v>
      </c>
      <c r="E37" s="113">
        <f>[1]ncpl0!$D31/[1]ncpl0!$M31</f>
        <v>0.22561812184371077</v>
      </c>
      <c r="F37" s="113">
        <f>[1]ncpl0!$G31/[1]ncpl0!$M31</f>
        <v>8.6259742534372533E-2</v>
      </c>
      <c r="G37" s="113">
        <f>[1]ncpl0!$E31/[1]ncpl0!$M31</f>
        <v>3.9816679802668065E-2</v>
      </c>
      <c r="H37" s="113">
        <f>[1]ncpl0!$H31/[1]ncpl0!$M31</f>
        <v>2.4520535948857167E-3</v>
      </c>
      <c r="I37" s="113">
        <f>[1]ncpl0!$F31/[1]ncpl0!$M31</f>
        <v>0.17905829465510698</v>
      </c>
      <c r="J37" s="113">
        <f>[1]ncpl0!$I31/[1]ncpl0!$M31</f>
        <v>2.5542224946726217E-2</v>
      </c>
      <c r="K37" s="95">
        <v>0.64634970000000003</v>
      </c>
      <c r="L37" s="95">
        <v>0.27030969999999999</v>
      </c>
      <c r="M37" s="118">
        <v>0.81794</v>
      </c>
      <c r="N37" s="118">
        <v>0.74604999999999999</v>
      </c>
      <c r="O37" s="118">
        <v>7.8719999999999998E-2</v>
      </c>
      <c r="P37" s="118">
        <v>7.3925299999999998</v>
      </c>
      <c r="Q37" s="125" t="s">
        <v>499</v>
      </c>
      <c r="R37" s="125" t="s">
        <v>498</v>
      </c>
      <c r="S37" s="125" t="s">
        <v>498</v>
      </c>
      <c r="T37" s="125" t="s">
        <v>498</v>
      </c>
      <c r="U37" s="408" t="s">
        <v>499</v>
      </c>
    </row>
    <row r="38" spans="2:21">
      <c r="B38" s="196" t="s">
        <v>147</v>
      </c>
      <c r="C38" s="44" t="s">
        <v>148</v>
      </c>
      <c r="D38" s="44" t="s">
        <v>89</v>
      </c>
      <c r="E38" s="113">
        <f>[1]ncpl0!$D32/[1]ncpl0!$M32</f>
        <v>0.19053327781845678</v>
      </c>
      <c r="F38" s="113">
        <f>[1]ncpl0!$G32/[1]ncpl0!$M32</f>
        <v>5.9305202605370588E-2</v>
      </c>
      <c r="G38" s="113">
        <f>[1]ncpl0!$E32/[1]ncpl0!$M32</f>
        <v>1.378778959861787E-2</v>
      </c>
      <c r="H38" s="113">
        <f>[1]ncpl0!$H32/[1]ncpl0!$M32</f>
        <v>2.6560996970610615E-3</v>
      </c>
      <c r="I38" s="113">
        <f>[1]ncpl0!$F32/[1]ncpl0!$M32</f>
        <v>0.13394638985800636</v>
      </c>
      <c r="J38" s="113">
        <f>[1]ncpl0!$I32/[1]ncpl0!$M32</f>
        <v>3.686474948911956E-2</v>
      </c>
      <c r="K38" s="95">
        <v>0.52000210000000002</v>
      </c>
      <c r="L38" s="95">
        <v>0.45782070000000002</v>
      </c>
      <c r="M38" s="118">
        <v>9.6116700000000002</v>
      </c>
      <c r="N38" s="118">
        <v>1.7221</v>
      </c>
      <c r="O38" s="118">
        <v>0.1313</v>
      </c>
      <c r="P38" s="118">
        <v>4.3980800000000002</v>
      </c>
      <c r="Q38" s="125" t="s">
        <v>498</v>
      </c>
      <c r="R38" s="125" t="s">
        <v>499</v>
      </c>
      <c r="S38" s="125" t="s">
        <v>499</v>
      </c>
      <c r="T38" s="125" t="s">
        <v>499</v>
      </c>
      <c r="U38" s="408" t="s">
        <v>499</v>
      </c>
    </row>
    <row r="39" spans="2:21">
      <c r="B39" s="196" t="s">
        <v>149</v>
      </c>
      <c r="C39" s="44" t="s">
        <v>150</v>
      </c>
      <c r="D39" s="44" t="s">
        <v>86</v>
      </c>
      <c r="E39" s="113">
        <f>[1]ncpl0!$D33/[1]ncpl0!$M33</f>
        <v>0.10759766527323582</v>
      </c>
      <c r="F39" s="113">
        <f>[1]ncpl0!$G33/[1]ncpl0!$M33</f>
        <v>4.3376083138071612E-2</v>
      </c>
      <c r="G39" s="113">
        <f>[1]ncpl0!$E33/[1]ncpl0!$M33</f>
        <v>8.1432916744983638E-3</v>
      </c>
      <c r="H39" s="113">
        <f>[1]ncpl0!$H33/[1]ncpl0!$M33</f>
        <v>7.3910628734368293E-4</v>
      </c>
      <c r="I39" s="113">
        <f>[1]ncpl0!$F33/[1]ncpl0!$M33</f>
        <v>8.5105290804552897E-2</v>
      </c>
      <c r="J39" s="113">
        <f>[1]ncpl0!$I33/[1]ncpl0!$M33</f>
        <v>2.1195175392044747E-2</v>
      </c>
      <c r="K39" s="95">
        <v>0.31001010000000001</v>
      </c>
      <c r="L39" s="95">
        <v>0.25331429999999999</v>
      </c>
      <c r="M39" s="118">
        <v>23.71855</v>
      </c>
      <c r="N39" s="118">
        <v>2.59097</v>
      </c>
      <c r="O39" s="118">
        <v>0.31226999999999999</v>
      </c>
      <c r="P39" s="118">
        <v>6.7721799999999996</v>
      </c>
      <c r="Q39" s="125" t="s">
        <v>498</v>
      </c>
      <c r="R39" s="125" t="s">
        <v>498</v>
      </c>
      <c r="S39" s="125" t="s">
        <v>498</v>
      </c>
      <c r="T39" s="125" t="s">
        <v>498</v>
      </c>
      <c r="U39" s="408" t="s">
        <v>499</v>
      </c>
    </row>
    <row r="40" spans="2:21">
      <c r="B40" s="196" t="s">
        <v>151</v>
      </c>
      <c r="C40" s="44" t="s">
        <v>152</v>
      </c>
      <c r="D40" s="44" t="s">
        <v>86</v>
      </c>
      <c r="E40" s="113">
        <f>[1]ncpl0!$D34/[1]ncpl0!$M34</f>
        <v>0.19688347057538894</v>
      </c>
      <c r="F40" s="113">
        <f>[1]ncpl0!$G34/[1]ncpl0!$M34</f>
        <v>4.2560024665030893E-2</v>
      </c>
      <c r="G40" s="113">
        <f>[1]ncpl0!$E34/[1]ncpl0!$M34</f>
        <v>3.2501316752951454E-2</v>
      </c>
      <c r="H40" s="113">
        <f>[1]ncpl0!$H34/[1]ncpl0!$M34</f>
        <v>4.2521485554256645E-3</v>
      </c>
      <c r="I40" s="113">
        <f>[1]ncpl0!$F34/[1]ncpl0!$M34</f>
        <v>0.1862723687422119</v>
      </c>
      <c r="J40" s="113">
        <f>[1]ncpl0!$I34/[1]ncpl0!$M34</f>
        <v>4.9715452898783451E-2</v>
      </c>
      <c r="K40" s="95">
        <v>0.59971989999999997</v>
      </c>
      <c r="L40" s="95">
        <v>0.25303500000000001</v>
      </c>
      <c r="M40" s="118">
        <v>3.64655</v>
      </c>
      <c r="N40" s="118">
        <v>0.97841999999999996</v>
      </c>
      <c r="O40" s="118">
        <v>6.9080000000000003E-2</v>
      </c>
      <c r="P40" s="118">
        <v>1.10955</v>
      </c>
      <c r="Q40" s="125" t="s">
        <v>499</v>
      </c>
      <c r="R40" s="125" t="s">
        <v>499</v>
      </c>
      <c r="S40" s="125" t="s">
        <v>499</v>
      </c>
      <c r="T40" s="125" t="s">
        <v>499</v>
      </c>
      <c r="U40" s="408" t="s">
        <v>499</v>
      </c>
    </row>
    <row r="41" spans="2:21">
      <c r="B41" s="196" t="s">
        <v>153</v>
      </c>
      <c r="C41" s="44" t="s">
        <v>154</v>
      </c>
      <c r="D41" s="44" t="s">
        <v>86</v>
      </c>
      <c r="E41" s="113">
        <f>[1]ncpl0!$D35/[1]ncpl0!$M35</f>
        <v>0.16465902453784825</v>
      </c>
      <c r="F41" s="113">
        <f>[1]ncpl0!$G35/[1]ncpl0!$M35</f>
        <v>5.2484395561091288E-2</v>
      </c>
      <c r="G41" s="113">
        <f>[1]ncpl0!$E35/[1]ncpl0!$M35</f>
        <v>2.4991027887436932E-2</v>
      </c>
      <c r="H41" s="113">
        <f>[1]ncpl0!$H35/[1]ncpl0!$M35</f>
        <v>-1.4073902059715565E-6</v>
      </c>
      <c r="I41" s="113">
        <f>[1]ncpl0!$F35/[1]ncpl0!$M35</f>
        <v>0.15394597028999274</v>
      </c>
      <c r="J41" s="113">
        <f>[1]ncpl0!$I35/[1]ncpl0!$M35</f>
        <v>3.5301568536384553E-2</v>
      </c>
      <c r="K41" s="95">
        <v>0.51716519999999999</v>
      </c>
      <c r="L41" s="95">
        <v>0.3061932</v>
      </c>
      <c r="M41" s="118">
        <v>7.2359600000000004</v>
      </c>
      <c r="N41" s="118">
        <v>1.73549</v>
      </c>
      <c r="O41" s="118">
        <v>0.16866999999999999</v>
      </c>
      <c r="P41" s="118">
        <v>3.1171600000000002</v>
      </c>
      <c r="Q41" s="125" t="s">
        <v>499</v>
      </c>
      <c r="R41" s="125" t="s">
        <v>498</v>
      </c>
      <c r="S41" s="125" t="s">
        <v>498</v>
      </c>
      <c r="T41" s="125" t="s">
        <v>498</v>
      </c>
      <c r="U41" s="408" t="s">
        <v>498</v>
      </c>
    </row>
    <row r="42" spans="2:21">
      <c r="B42" s="196" t="s">
        <v>155</v>
      </c>
      <c r="C42" s="44" t="s">
        <v>156</v>
      </c>
      <c r="D42" s="44" t="s">
        <v>120</v>
      </c>
      <c r="E42" s="113">
        <f>[1]ncpl0!$D36/[1]ncpl0!$M36</f>
        <v>0.12893948150039647</v>
      </c>
      <c r="F42" s="113">
        <f>[1]ncpl0!$G36/[1]ncpl0!$M36</f>
        <v>2.845162417514481E-2</v>
      </c>
      <c r="G42" s="113">
        <f>[1]ncpl0!$E36/[1]ncpl0!$M36</f>
        <v>1.1598371120996681E-2</v>
      </c>
      <c r="H42" s="113">
        <f>[1]ncpl0!$H36/[1]ncpl0!$M36</f>
        <v>2.1503353179136371E-4</v>
      </c>
      <c r="I42" s="113">
        <f>[1]ncpl0!$F36/[1]ncpl0!$M36</f>
        <v>2.3828403241630491E-2</v>
      </c>
      <c r="J42" s="113">
        <f>[1]ncpl0!$I36/[1]ncpl0!$M36</f>
        <v>1.210907575900117E-2</v>
      </c>
      <c r="K42" s="95">
        <v>0.25146829999999998</v>
      </c>
      <c r="L42" s="95">
        <v>0.24523229999999999</v>
      </c>
      <c r="M42" s="118">
        <v>9.0973199999999999</v>
      </c>
      <c r="N42" s="118">
        <v>1.2079500000000001</v>
      </c>
      <c r="O42" s="118">
        <v>0.13397999999999999</v>
      </c>
      <c r="P42" s="118">
        <v>7.9852999999999996</v>
      </c>
      <c r="Q42" s="125" t="s">
        <v>499</v>
      </c>
      <c r="R42" s="125" t="s">
        <v>499</v>
      </c>
      <c r="S42" s="125" t="s">
        <v>499</v>
      </c>
      <c r="T42" s="125" t="s">
        <v>499</v>
      </c>
      <c r="U42" s="408" t="s">
        <v>499</v>
      </c>
    </row>
    <row r="43" spans="2:21">
      <c r="B43" s="196" t="s">
        <v>157</v>
      </c>
      <c r="C43" s="44" t="s">
        <v>158</v>
      </c>
      <c r="D43" s="44" t="s">
        <v>120</v>
      </c>
      <c r="E43" s="113">
        <f>[1]ncpl0!$D37/[1]ncpl0!$M37</f>
        <v>0.18392098024506126</v>
      </c>
      <c r="F43" s="113">
        <f>[1]ncpl0!$G37/[1]ncpl0!$M37</f>
        <v>2.4256064016004001E-2</v>
      </c>
      <c r="G43" s="113">
        <f>[1]ncpl0!$E37/[1]ncpl0!$M37</f>
        <v>2.5381345336334085E-2</v>
      </c>
      <c r="H43" s="113">
        <f>[1]ncpl0!$H37/[1]ncpl0!$M37</f>
        <v>0</v>
      </c>
      <c r="I43" s="113">
        <f>[1]ncpl0!$F37/[1]ncpl0!$M37</f>
        <v>0.26773360006668334</v>
      </c>
      <c r="J43" s="113">
        <f>[1]ncpl0!$I37/[1]ncpl0!$M37</f>
        <v>3.5800616820871885E-2</v>
      </c>
      <c r="K43" s="95">
        <v>0.60944399999999999</v>
      </c>
      <c r="L43" s="95">
        <v>0.28873890000000002</v>
      </c>
      <c r="M43" s="118">
        <v>0</v>
      </c>
      <c r="N43" s="118">
        <v>1.11768</v>
      </c>
      <c r="O43" s="118">
        <v>0.11834</v>
      </c>
      <c r="P43" s="118">
        <v>3.24946</v>
      </c>
      <c r="Q43" s="125" t="s">
        <v>498</v>
      </c>
      <c r="R43" s="125" t="s">
        <v>498</v>
      </c>
      <c r="S43" s="125" t="s">
        <v>498</v>
      </c>
      <c r="T43" s="125" t="s">
        <v>498</v>
      </c>
      <c r="U43" s="408" t="s">
        <v>498</v>
      </c>
    </row>
    <row r="44" spans="2:21">
      <c r="B44" s="196" t="s">
        <v>159</v>
      </c>
      <c r="C44" s="44" t="s">
        <v>160</v>
      </c>
      <c r="D44" s="44" t="s">
        <v>161</v>
      </c>
      <c r="E44" s="113">
        <f>[1]ncpl0!$D38/[1]ncpl0!$M38</f>
        <v>0.33826918362343711</v>
      </c>
      <c r="F44" s="113">
        <f>[1]ncpl0!$G38/[1]ncpl0!$M38</f>
        <v>2.8757048296151017E-2</v>
      </c>
      <c r="G44" s="113">
        <f>[1]ncpl0!$E38/[1]ncpl0!$M38</f>
        <v>5.7367001716106892E-3</v>
      </c>
      <c r="H44" s="113">
        <f>[1]ncpl0!$H38/[1]ncpl0!$M38</f>
        <v>1.7161068889433686E-4</v>
      </c>
      <c r="I44" s="113">
        <f>[1]ncpl0!$F38/[1]ncpl0!$M38</f>
        <v>3.7435645991664622E-2</v>
      </c>
      <c r="J44" s="113">
        <f>[1]ncpl0!$I38/[1]ncpl0!$M38</f>
        <v>1.3361117921059084E-2</v>
      </c>
      <c r="K44" s="95">
        <v>0.4569993</v>
      </c>
      <c r="L44" s="95">
        <v>0.54287819999999998</v>
      </c>
      <c r="M44" s="118">
        <v>4.9707499999999998</v>
      </c>
      <c r="N44" s="118">
        <v>1.27576</v>
      </c>
      <c r="O44" s="118">
        <v>8.9179999999999995E-2</v>
      </c>
      <c r="P44" s="118">
        <v>2.3329900000000001</v>
      </c>
      <c r="Q44" s="125" t="s">
        <v>498</v>
      </c>
      <c r="R44" s="125" t="s">
        <v>499</v>
      </c>
      <c r="S44" s="125" t="s">
        <v>499</v>
      </c>
      <c r="T44" s="125" t="s">
        <v>499</v>
      </c>
      <c r="U44" s="408" t="s">
        <v>498</v>
      </c>
    </row>
    <row r="45" spans="2:21">
      <c r="B45" s="196" t="s">
        <v>162</v>
      </c>
      <c r="C45" s="44" t="s">
        <v>163</v>
      </c>
      <c r="D45" s="44" t="s">
        <v>86</v>
      </c>
      <c r="E45" s="113">
        <f>[1]ncpl0!$D39/[1]ncpl0!$M39</f>
        <v>0.3003003003003003</v>
      </c>
      <c r="F45" s="113">
        <f>[1]ncpl0!$G39/[1]ncpl0!$M39</f>
        <v>7.0554540305429986E-2</v>
      </c>
      <c r="G45" s="113">
        <f>[1]ncpl0!$E39/[1]ncpl0!$M39</f>
        <v>2.996590896946769E-2</v>
      </c>
      <c r="H45" s="113">
        <f>[1]ncpl0!$H39/[1]ncpl0!$M39</f>
        <v>9.5112906500806858E-4</v>
      </c>
      <c r="I45" s="113">
        <f>[1]ncpl0!$F39/[1]ncpl0!$M39</f>
        <v>0.15011808961986897</v>
      </c>
      <c r="J45" s="113">
        <f>[1]ncpl0!$I39/[1]ncpl0!$M39</f>
        <v>2.8256014021138576E-2</v>
      </c>
      <c r="K45" s="95">
        <v>0.72564740000000005</v>
      </c>
      <c r="L45" s="95">
        <v>0.24777450000000001</v>
      </c>
      <c r="M45" s="118">
        <v>7.8395599999999996</v>
      </c>
      <c r="N45" s="118">
        <v>0.75541000000000003</v>
      </c>
      <c r="O45" s="118">
        <v>8.2430000000000003E-2</v>
      </c>
      <c r="P45" s="118">
        <v>1.5319499999999999</v>
      </c>
      <c r="Q45" s="125" t="s">
        <v>499</v>
      </c>
      <c r="R45" s="125" t="s">
        <v>499</v>
      </c>
      <c r="S45" s="125" t="s">
        <v>498</v>
      </c>
      <c r="T45" s="125" t="s">
        <v>498</v>
      </c>
      <c r="U45" s="408" t="s">
        <v>499</v>
      </c>
    </row>
    <row r="46" spans="2:21">
      <c r="B46" s="196" t="s">
        <v>164</v>
      </c>
      <c r="C46" s="44" t="s">
        <v>165</v>
      </c>
      <c r="D46" s="44" t="s">
        <v>86</v>
      </c>
      <c r="E46" s="113">
        <f>[1]ncpl0!$D40/[1]ncpl0!$M40</f>
        <v>8.3415979386147712E-2</v>
      </c>
      <c r="F46" s="113">
        <f>[1]ncpl0!$G40/[1]ncpl0!$M40</f>
        <v>2.392146901077238E-2</v>
      </c>
      <c r="G46" s="113">
        <f>[1]ncpl0!$E40/[1]ncpl0!$M40</f>
        <v>0</v>
      </c>
      <c r="H46" s="113">
        <f>[1]ncpl0!$H40/[1]ncpl0!$M40</f>
        <v>0</v>
      </c>
      <c r="I46" s="113">
        <f>[1]ncpl0!$F40/[1]ncpl0!$M40</f>
        <v>0.18161698269908827</v>
      </c>
      <c r="J46" s="113">
        <f>[1]ncpl0!$I40/[1]ncpl0!$M40</f>
        <v>2.8362300014298274E-2</v>
      </c>
      <c r="K46" s="95">
        <v>0.36015449999999999</v>
      </c>
      <c r="L46" s="95">
        <v>0.49143019999999998</v>
      </c>
      <c r="M46" s="118">
        <v>3.5681799999999999</v>
      </c>
      <c r="N46" s="118">
        <v>1.2077800000000001</v>
      </c>
      <c r="O46" s="118">
        <v>0.14116999999999999</v>
      </c>
      <c r="P46" s="118">
        <v>3.0886399999999998</v>
      </c>
      <c r="Q46" s="125" t="s">
        <v>498</v>
      </c>
      <c r="R46" s="125" t="s">
        <v>499</v>
      </c>
      <c r="S46" s="125" t="s">
        <v>499</v>
      </c>
      <c r="T46" s="125" t="s">
        <v>499</v>
      </c>
      <c r="U46" s="408" t="s">
        <v>499</v>
      </c>
    </row>
    <row r="47" spans="2:21">
      <c r="B47" s="196" t="s">
        <v>166</v>
      </c>
      <c r="C47" s="44" t="s">
        <v>167</v>
      </c>
      <c r="D47" s="44" t="s">
        <v>86</v>
      </c>
      <c r="E47" s="113">
        <f>[1]ncpl0!$D41/[1]ncpl0!$M41</f>
        <v>0.56544716554523411</v>
      </c>
      <c r="F47" s="113">
        <f>[1]ncpl0!$G41/[1]ncpl0!$M41</f>
        <v>2.9692990819689995E-2</v>
      </c>
      <c r="G47" s="113">
        <f>[1]ncpl0!$E41/[1]ncpl0!$M41</f>
        <v>8.6899670380560633E-3</v>
      </c>
      <c r="H47" s="113">
        <f>[1]ncpl0!$H41/[1]ncpl0!$M41</f>
        <v>1.4437876270124493E-3</v>
      </c>
      <c r="I47" s="113">
        <f>[1]ncpl0!$F41/[1]ncpl0!$M41</f>
        <v>0.14805633495872947</v>
      </c>
      <c r="J47" s="113">
        <f>[1]ncpl0!$I41/[1]ncpl0!$M41</f>
        <v>7.6929363371380316E-2</v>
      </c>
      <c r="K47" s="95">
        <v>0.89084419999999997</v>
      </c>
      <c r="L47" s="95">
        <v>0.1005475</v>
      </c>
      <c r="M47" s="118">
        <v>14.75442</v>
      </c>
      <c r="N47" s="118">
        <v>3.1812999999999998</v>
      </c>
      <c r="O47" s="118">
        <v>5.7480000000000003E-2</v>
      </c>
      <c r="P47" s="118">
        <v>1.0019400000000001</v>
      </c>
      <c r="Q47" s="125" t="s">
        <v>498</v>
      </c>
      <c r="R47" s="125" t="s">
        <v>498</v>
      </c>
      <c r="S47" s="125" t="s">
        <v>498</v>
      </c>
      <c r="T47" s="125" t="s">
        <v>498</v>
      </c>
      <c r="U47" s="408" t="s">
        <v>498</v>
      </c>
    </row>
    <row r="48" spans="2:21">
      <c r="B48" s="196" t="s">
        <v>168</v>
      </c>
      <c r="C48" s="44" t="s">
        <v>169</v>
      </c>
      <c r="D48" s="44" t="s">
        <v>86</v>
      </c>
      <c r="E48" s="113">
        <f>[1]ncpl0!$D42/[1]ncpl0!$M42</f>
        <v>0.16898920652386365</v>
      </c>
      <c r="F48" s="113">
        <f>[1]ncpl0!$G42/[1]ncpl0!$M42</f>
        <v>4.5479553203657187E-2</v>
      </c>
      <c r="G48" s="113">
        <f>[1]ncpl0!$E42/[1]ncpl0!$M42</f>
        <v>1.8101332715598058E-2</v>
      </c>
      <c r="H48" s="113">
        <f>[1]ncpl0!$H42/[1]ncpl0!$M42</f>
        <v>1.7771954335850122E-3</v>
      </c>
      <c r="I48" s="113">
        <f>[1]ncpl0!$F42/[1]ncpl0!$M42</f>
        <v>0.26154453123303339</v>
      </c>
      <c r="J48" s="113">
        <f>[1]ncpl0!$I42/[1]ncpl0!$M42</f>
        <v>5.7123621859141882E-2</v>
      </c>
      <c r="K48" s="95">
        <v>0.60310269999999999</v>
      </c>
      <c r="L48" s="95">
        <v>0.255413</v>
      </c>
      <c r="M48" s="118">
        <v>2.8736199999999998</v>
      </c>
      <c r="N48" s="118">
        <v>1.7313499999999999</v>
      </c>
      <c r="O48" s="118">
        <v>0.15984000000000001</v>
      </c>
      <c r="P48" s="118">
        <v>2.04793</v>
      </c>
      <c r="Q48" s="125" t="s">
        <v>499</v>
      </c>
      <c r="R48" s="125" t="s">
        <v>499</v>
      </c>
      <c r="S48" s="125" t="s">
        <v>499</v>
      </c>
      <c r="T48" s="125" t="s">
        <v>499</v>
      </c>
      <c r="U48" s="408" t="s">
        <v>499</v>
      </c>
    </row>
    <row r="49" spans="2:21">
      <c r="B49" s="196" t="s">
        <v>170</v>
      </c>
      <c r="C49" s="44" t="s">
        <v>171</v>
      </c>
      <c r="D49" s="44" t="s">
        <v>120</v>
      </c>
      <c r="E49" s="113">
        <f>[1]ncpl0!$D43/[1]ncpl0!$M43</f>
        <v>0.33143886886609369</v>
      </c>
      <c r="F49" s="113">
        <f>[1]ncpl0!$G43/[1]ncpl0!$M43</f>
        <v>3.3638295906108492E-2</v>
      </c>
      <c r="G49" s="113">
        <f>[1]ncpl0!$E43/[1]ncpl0!$M43</f>
        <v>2.4350799371592274E-2</v>
      </c>
      <c r="H49" s="113">
        <f>[1]ncpl0!$H43/[1]ncpl0!$M43</f>
        <v>7.8550965714813787E-4</v>
      </c>
      <c r="I49" s="113">
        <f>[1]ncpl0!$F43/[1]ncpl0!$M43</f>
        <v>0.28735791516495701</v>
      </c>
      <c r="J49" s="113">
        <f>[1]ncpl0!$I43/[1]ncpl0!$M43</f>
        <v>4.5605766565012473E-2</v>
      </c>
      <c r="K49" s="95">
        <v>0.83495059999999999</v>
      </c>
      <c r="L49" s="95">
        <v>0.1598743</v>
      </c>
      <c r="M49" s="118">
        <v>8.6085899999999995</v>
      </c>
      <c r="N49" s="118">
        <v>0.42310999999999999</v>
      </c>
      <c r="O49" s="118">
        <v>7.3249999999999996E-2</v>
      </c>
      <c r="P49" s="118">
        <v>4.1309399999999998</v>
      </c>
      <c r="Q49" s="125" t="s">
        <v>498</v>
      </c>
      <c r="R49" s="125" t="s">
        <v>498</v>
      </c>
      <c r="S49" s="125" t="s">
        <v>498</v>
      </c>
      <c r="T49" s="125" t="s">
        <v>498</v>
      </c>
      <c r="U49" s="408" t="s">
        <v>498</v>
      </c>
    </row>
    <row r="50" spans="2:21">
      <c r="B50" s="196" t="s">
        <v>172</v>
      </c>
      <c r="C50" s="44" t="s">
        <v>173</v>
      </c>
      <c r="D50" s="44" t="s">
        <v>86</v>
      </c>
      <c r="E50" s="113">
        <f>[1]ncpl0!$D44/[1]ncpl0!$M44</f>
        <v>0.2013905764817065</v>
      </c>
      <c r="F50" s="113">
        <f>[1]ncpl0!$G44/[1]ncpl0!$M44</f>
        <v>6.7940236713019214E-2</v>
      </c>
      <c r="G50" s="113">
        <f>[1]ncpl0!$E44/[1]ncpl0!$M44</f>
        <v>1.1997659871292921E-2</v>
      </c>
      <c r="H50" s="113">
        <f>[1]ncpl0!$H44/[1]ncpl0!$M44</f>
        <v>2.9701633589847439E-4</v>
      </c>
      <c r="I50" s="113">
        <f>[1]ncpl0!$F44/[1]ncpl0!$M44</f>
        <v>0.10256964133027316</v>
      </c>
      <c r="J50" s="113">
        <f>[1]ncpl0!$I44/[1]ncpl0!$M44</f>
        <v>1.6745420998154899E-2</v>
      </c>
      <c r="K50" s="95">
        <v>0.51746550000000002</v>
      </c>
      <c r="L50" s="95">
        <v>0.37657170000000001</v>
      </c>
      <c r="M50" s="118">
        <v>7.6566099999999997</v>
      </c>
      <c r="N50" s="118">
        <v>2.1640600000000001</v>
      </c>
      <c r="O50" s="118">
        <v>0.17635999999999999</v>
      </c>
      <c r="P50" s="118">
        <v>3.5219999999999998</v>
      </c>
      <c r="Q50" s="125" t="s">
        <v>498</v>
      </c>
      <c r="R50" s="125" t="s">
        <v>499</v>
      </c>
      <c r="S50" s="125" t="s">
        <v>499</v>
      </c>
      <c r="T50" s="125" t="s">
        <v>499</v>
      </c>
      <c r="U50" s="408" t="s">
        <v>499</v>
      </c>
    </row>
    <row r="51" spans="2:21">
      <c r="B51" s="196" t="s">
        <v>174</v>
      </c>
      <c r="C51" s="44" t="s">
        <v>175</v>
      </c>
      <c r="D51" s="44" t="s">
        <v>86</v>
      </c>
      <c r="E51" s="113">
        <f>[1]ncpl0!$D45/[1]ncpl0!$M45</f>
        <v>0.22297514547428121</v>
      </c>
      <c r="F51" s="113">
        <f>[1]ncpl0!$G45/[1]ncpl0!$M45</f>
        <v>9.1643357742229481E-2</v>
      </c>
      <c r="G51" s="113">
        <f>[1]ncpl0!$E45/[1]ncpl0!$M45</f>
        <v>1.9231373610832426E-2</v>
      </c>
      <c r="H51" s="113">
        <f>[1]ncpl0!$H45/[1]ncpl0!$M45</f>
        <v>2.0524746946067539E-3</v>
      </c>
      <c r="I51" s="113">
        <f>[1]ncpl0!$F45/[1]ncpl0!$M45</f>
        <v>0.16275108969725394</v>
      </c>
      <c r="J51" s="113">
        <f>[1]ncpl0!$I45/[1]ncpl0!$M45</f>
        <v>4.5618607169881566E-2</v>
      </c>
      <c r="K51" s="95">
        <v>0.66280669999999997</v>
      </c>
      <c r="L51" s="95">
        <v>0.24037890000000001</v>
      </c>
      <c r="M51" s="118">
        <v>13.416589999999999</v>
      </c>
      <c r="N51" s="118">
        <v>1.7996000000000001</v>
      </c>
      <c r="O51" s="118">
        <v>0.26866000000000001</v>
      </c>
      <c r="P51" s="118">
        <v>7.0453000000000001</v>
      </c>
      <c r="Q51" s="125" t="s">
        <v>499</v>
      </c>
      <c r="R51" s="125" t="s">
        <v>499</v>
      </c>
      <c r="S51" s="125" t="s">
        <v>499</v>
      </c>
      <c r="T51" s="125" t="s">
        <v>499</v>
      </c>
      <c r="U51" s="408" t="s">
        <v>499</v>
      </c>
    </row>
    <row r="52" spans="2:21">
      <c r="B52" s="196" t="s">
        <v>176</v>
      </c>
      <c r="C52" s="44" t="s">
        <v>177</v>
      </c>
      <c r="D52" s="44" t="s">
        <v>120</v>
      </c>
      <c r="E52" s="113">
        <f>[1]ncpl0!$D46/[1]ncpl0!$M46</f>
        <v>0.22107482328890268</v>
      </c>
      <c r="F52" s="113">
        <f>[1]ncpl0!$G46/[1]ncpl0!$M46</f>
        <v>5.9874146105511013E-2</v>
      </c>
      <c r="G52" s="113">
        <f>[1]ncpl0!$E46/[1]ncpl0!$M46</f>
        <v>3.4675987825301284E-2</v>
      </c>
      <c r="H52" s="113">
        <f>[1]ncpl0!$H46/[1]ncpl0!$M46</f>
        <v>2.0534536809298037E-3</v>
      </c>
      <c r="I52" s="113">
        <f>[1]ncpl0!$F46/[1]ncpl0!$M46</f>
        <v>0.23052071022117979</v>
      </c>
      <c r="J52" s="113">
        <f>[1]ncpl0!$I46/[1]ncpl0!$M46</f>
        <v>4.791848245209749E-2</v>
      </c>
      <c r="K52" s="95">
        <v>0.75225310000000001</v>
      </c>
      <c r="L52" s="95">
        <v>0.22491249999999999</v>
      </c>
      <c r="M52" s="118">
        <v>6.3191800000000002</v>
      </c>
      <c r="N52" s="118">
        <v>0.98248999999999997</v>
      </c>
      <c r="O52" s="118">
        <v>0.12670999999999999</v>
      </c>
      <c r="P52" s="118">
        <v>5.2745800000000003</v>
      </c>
      <c r="Q52" s="125" t="s">
        <v>499</v>
      </c>
      <c r="R52" s="125" t="s">
        <v>498</v>
      </c>
      <c r="S52" s="125" t="s">
        <v>498</v>
      </c>
      <c r="T52" s="125" t="s">
        <v>498</v>
      </c>
      <c r="U52" s="408" t="s">
        <v>498</v>
      </c>
    </row>
    <row r="53" spans="2:21">
      <c r="B53" s="196" t="s">
        <v>178</v>
      </c>
      <c r="C53" s="44" t="s">
        <v>179</v>
      </c>
      <c r="D53" s="44" t="s">
        <v>120</v>
      </c>
      <c r="E53" s="113">
        <f>[1]ncpl0!$D47/[1]ncpl0!$M47</f>
        <v>6.6552366328965232E-2</v>
      </c>
      <c r="F53" s="113">
        <f>[1]ncpl0!$G47/[1]ncpl0!$M47</f>
        <v>4.8246226800264226E-2</v>
      </c>
      <c r="G53" s="113">
        <f>[1]ncpl0!$E47/[1]ncpl0!$M47</f>
        <v>9.4514804561343074E-3</v>
      </c>
      <c r="H53" s="113">
        <f>[1]ncpl0!$H47/[1]ncpl0!$M47</f>
        <v>1.4649252142114023E-4</v>
      </c>
      <c r="I53" s="113">
        <f>[1]ncpl0!$F47/[1]ncpl0!$M47</f>
        <v>6.1894446712667125E-2</v>
      </c>
      <c r="J53" s="113">
        <f>[1]ncpl0!$I47/[1]ncpl0!$M47</f>
        <v>1.4923247413660971E-2</v>
      </c>
      <c r="K53" s="95">
        <v>0.24646689999999999</v>
      </c>
      <c r="L53" s="95">
        <v>0.38115460000000001</v>
      </c>
      <c r="M53" s="118">
        <v>4.3082399999999996</v>
      </c>
      <c r="N53" s="118">
        <v>2.0998000000000001</v>
      </c>
      <c r="O53" s="118">
        <v>0.1479</v>
      </c>
      <c r="P53" s="118">
        <v>6.49796</v>
      </c>
      <c r="Q53" s="125" t="s">
        <v>498</v>
      </c>
      <c r="R53" s="125" t="s">
        <v>498</v>
      </c>
      <c r="S53" s="125" t="s">
        <v>498</v>
      </c>
      <c r="T53" s="125" t="s">
        <v>498</v>
      </c>
      <c r="U53" s="408" t="s">
        <v>498</v>
      </c>
    </row>
    <row r="54" spans="2:21">
      <c r="B54" s="196" t="s">
        <v>180</v>
      </c>
      <c r="C54" s="44" t="s">
        <v>181</v>
      </c>
      <c r="D54" s="44" t="s">
        <v>120</v>
      </c>
      <c r="E54" s="113">
        <f>[1]ncpl0!$D48/[1]ncpl0!$M48</f>
        <v>0.12676897145064439</v>
      </c>
      <c r="F54" s="113">
        <f>[1]ncpl0!$G48/[1]ncpl0!$M48</f>
        <v>1.7651672109655746E-2</v>
      </c>
      <c r="G54" s="113">
        <f>[1]ncpl0!$E48/[1]ncpl0!$M48</f>
        <v>1.5392539008088398E-2</v>
      </c>
      <c r="H54" s="113">
        <f>[1]ncpl0!$H48/[1]ncpl0!$M48</f>
        <v>1.1822406386440519E-3</v>
      </c>
      <c r="I54" s="113">
        <f>[1]ncpl0!$F48/[1]ncpl0!$M48</f>
        <v>0.19806627570788121</v>
      </c>
      <c r="J54" s="113">
        <f>[1]ncpl0!$I48/[1]ncpl0!$M48</f>
        <v>4.3602439395535576E-2</v>
      </c>
      <c r="K54" s="95">
        <v>0.41303509999999999</v>
      </c>
      <c r="L54" s="95">
        <v>0.2100409</v>
      </c>
      <c r="M54" s="118">
        <v>18.925789999999999</v>
      </c>
      <c r="N54" s="118">
        <v>1.9999800000000001</v>
      </c>
      <c r="O54" s="118">
        <v>0.13331999999999999</v>
      </c>
      <c r="P54" s="118">
        <v>3.5933099999999998</v>
      </c>
      <c r="Q54" s="125" t="s">
        <v>499</v>
      </c>
      <c r="R54" s="125" t="s">
        <v>499</v>
      </c>
      <c r="S54" s="125" t="s">
        <v>499</v>
      </c>
      <c r="T54" s="125" t="s">
        <v>499</v>
      </c>
      <c r="U54" s="408" t="s">
        <v>499</v>
      </c>
    </row>
    <row r="55" spans="2:21">
      <c r="B55" s="196" t="s">
        <v>182</v>
      </c>
      <c r="C55" s="44" t="s">
        <v>183</v>
      </c>
      <c r="D55" s="44" t="s">
        <v>86</v>
      </c>
      <c r="E55" s="113">
        <f>[1]ncpl0!$D49/[1]ncpl0!$M49</f>
        <v>0.24261085048025502</v>
      </c>
      <c r="F55" s="113">
        <f>[1]ncpl0!$G49/[1]ncpl0!$M49</f>
        <v>9.0361541475606016E-2</v>
      </c>
      <c r="G55" s="113">
        <f>[1]ncpl0!$E49/[1]ncpl0!$M49</f>
        <v>2.3406474705863666E-2</v>
      </c>
      <c r="H55" s="113">
        <f>[1]ncpl0!$H49/[1]ncpl0!$M49</f>
        <v>2.1444683307034916E-3</v>
      </c>
      <c r="I55" s="113">
        <f>[1]ncpl0!$F49/[1]ncpl0!$M49</f>
        <v>0.20538976373783477</v>
      </c>
      <c r="J55" s="113">
        <f>[1]ncpl0!$I49/[1]ncpl0!$M49</f>
        <v>2.752861938599371E-2</v>
      </c>
      <c r="K55" s="95">
        <v>0.62637799999999999</v>
      </c>
      <c r="L55" s="95">
        <v>0.23529050000000001</v>
      </c>
      <c r="M55" s="118">
        <v>5.4670100000000001</v>
      </c>
      <c r="N55" s="118">
        <v>1.10154</v>
      </c>
      <c r="O55" s="118">
        <v>0.16150999999999999</v>
      </c>
      <c r="P55" s="118">
        <v>2.7276400000000001</v>
      </c>
      <c r="Q55" s="125" t="s">
        <v>499</v>
      </c>
      <c r="R55" s="125" t="s">
        <v>499</v>
      </c>
      <c r="S55" s="125" t="s">
        <v>499</v>
      </c>
      <c r="T55" s="125" t="s">
        <v>499</v>
      </c>
      <c r="U55" s="408" t="s">
        <v>499</v>
      </c>
    </row>
    <row r="56" spans="2:21">
      <c r="B56" s="196" t="s">
        <v>184</v>
      </c>
      <c r="C56" s="44" t="s">
        <v>185</v>
      </c>
      <c r="D56" s="44" t="s">
        <v>120</v>
      </c>
      <c r="E56" s="113">
        <f>[1]ncpl0!$D50/[1]ncpl0!$M50</f>
        <v>0.21271487229452293</v>
      </c>
      <c r="F56" s="113">
        <f>[1]ncpl0!$G50/[1]ncpl0!$M50</f>
        <v>6.8637344282831095E-2</v>
      </c>
      <c r="G56" s="113">
        <f>[1]ncpl0!$E50/[1]ncpl0!$M50</f>
        <v>2.7037372120537268E-2</v>
      </c>
      <c r="H56" s="113">
        <f>[1]ncpl0!$H50/[1]ncpl0!$M50</f>
        <v>5.3935555710209475E-4</v>
      </c>
      <c r="I56" s="113">
        <f>[1]ncpl0!$F50/[1]ncpl0!$M50</f>
        <v>0.13717029716751339</v>
      </c>
      <c r="J56" s="113">
        <f>[1]ncpl0!$I50/[1]ncpl0!$M50</f>
        <v>3.7737490430788501E-2</v>
      </c>
      <c r="K56" s="95">
        <v>0.60291249999999996</v>
      </c>
      <c r="L56" s="95">
        <v>0.1906709</v>
      </c>
      <c r="M56" s="118">
        <v>6.7834300000000001</v>
      </c>
      <c r="N56" s="118">
        <v>0.55057</v>
      </c>
      <c r="O56" s="118">
        <v>8.1240000000000007E-2</v>
      </c>
      <c r="P56" s="118">
        <v>5.2417699999999998</v>
      </c>
      <c r="Q56" s="125" t="s">
        <v>499</v>
      </c>
      <c r="R56" s="125" t="s">
        <v>499</v>
      </c>
      <c r="S56" s="125" t="s">
        <v>499</v>
      </c>
      <c r="T56" s="125" t="s">
        <v>499</v>
      </c>
      <c r="U56" s="408" t="s">
        <v>499</v>
      </c>
    </row>
    <row r="57" spans="2:21">
      <c r="B57" s="196" t="s">
        <v>186</v>
      </c>
      <c r="C57" s="44" t="s">
        <v>187</v>
      </c>
      <c r="D57" s="44" t="s">
        <v>86</v>
      </c>
      <c r="E57" s="113">
        <f>[1]ncpl0!$D51/[1]ncpl0!$M51</f>
        <v>0.14568571570710767</v>
      </c>
      <c r="F57" s="113">
        <f>[1]ncpl0!$G51/[1]ncpl0!$M51</f>
        <v>3.6195782725806105E-2</v>
      </c>
      <c r="G57" s="113">
        <f>[1]ncpl0!$E51/[1]ncpl0!$M51</f>
        <v>1.0589380769968801E-2</v>
      </c>
      <c r="H57" s="113">
        <f>[1]ncpl0!$H51/[1]ncpl0!$M51</f>
        <v>1.0518311100371695E-3</v>
      </c>
      <c r="I57" s="113">
        <f>[1]ncpl0!$F51/[1]ncpl0!$M51</f>
        <v>0.10867263178093485</v>
      </c>
      <c r="J57" s="113">
        <f>[1]ncpl0!$I51/[1]ncpl0!$M51</f>
        <v>2.586225276638689E-2</v>
      </c>
      <c r="K57" s="95">
        <v>0.39442250000000001</v>
      </c>
      <c r="L57" s="95">
        <v>0.23261809999999999</v>
      </c>
      <c r="M57" s="118">
        <v>6.0368500000000003</v>
      </c>
      <c r="N57" s="118">
        <v>2.4230999999999998</v>
      </c>
      <c r="O57" s="118">
        <v>0.21831</v>
      </c>
      <c r="P57" s="118">
        <v>2.3013499999999998</v>
      </c>
      <c r="Q57" s="125" t="s">
        <v>499</v>
      </c>
      <c r="R57" s="125" t="s">
        <v>499</v>
      </c>
      <c r="S57" s="125" t="s">
        <v>499</v>
      </c>
      <c r="T57" s="125" t="s">
        <v>499</v>
      </c>
      <c r="U57" s="408" t="s">
        <v>499</v>
      </c>
    </row>
    <row r="58" spans="2:21">
      <c r="B58" s="196" t="s">
        <v>188</v>
      </c>
      <c r="C58" s="44" t="s">
        <v>189</v>
      </c>
      <c r="D58" s="44" t="s">
        <v>86</v>
      </c>
      <c r="E58" s="113">
        <f>[1]ncpl0!$D52/[1]ncpl0!$M52</f>
        <v>0.21161083614279225</v>
      </c>
      <c r="F58" s="113">
        <f>[1]ncpl0!$G52/[1]ncpl0!$M52</f>
        <v>4.1221337541544126E-2</v>
      </c>
      <c r="G58" s="113">
        <f>[1]ncpl0!$E52/[1]ncpl0!$M52</f>
        <v>2.3135595246634628E-2</v>
      </c>
      <c r="H58" s="113">
        <f>[1]ncpl0!$H52/[1]ncpl0!$M52</f>
        <v>-4.7820577194366734E-6</v>
      </c>
      <c r="I58" s="113">
        <f>[1]ncpl0!$F52/[1]ncpl0!$M52</f>
        <v>0.21662243263276187</v>
      </c>
      <c r="J58" s="113">
        <f>[1]ncpl0!$I52/[1]ncpl0!$M52</f>
        <v>4.3956674557061905E-2</v>
      </c>
      <c r="K58" s="95">
        <v>0.58996249999999995</v>
      </c>
      <c r="L58" s="95">
        <v>0.3455085</v>
      </c>
      <c r="M58" s="118">
        <v>3.8820600000000001</v>
      </c>
      <c r="N58" s="118">
        <v>0.64192000000000005</v>
      </c>
      <c r="O58" s="118">
        <v>0.10215</v>
      </c>
      <c r="P58" s="118">
        <v>2.4061400000000002</v>
      </c>
      <c r="Q58" s="125" t="s">
        <v>498</v>
      </c>
      <c r="R58" s="125" t="s">
        <v>499</v>
      </c>
      <c r="S58" s="125" t="s">
        <v>499</v>
      </c>
      <c r="T58" s="125" t="s">
        <v>499</v>
      </c>
      <c r="U58" s="408" t="s">
        <v>499</v>
      </c>
    </row>
    <row r="59" spans="2:21">
      <c r="B59" s="196" t="s">
        <v>190</v>
      </c>
      <c r="C59" s="44" t="s">
        <v>191</v>
      </c>
      <c r="D59" s="44" t="s">
        <v>86</v>
      </c>
      <c r="E59" s="113">
        <f>[1]ncpl0!$D53/[1]ncpl0!$M53</f>
        <v>0.20189522677426375</v>
      </c>
      <c r="F59" s="113">
        <f>[1]ncpl0!$G53/[1]ncpl0!$M53</f>
        <v>7.3875336938505579E-2</v>
      </c>
      <c r="G59" s="113">
        <f>[1]ncpl0!$E53/[1]ncpl0!$M53</f>
        <v>2.0475815767884948E-2</v>
      </c>
      <c r="H59" s="113">
        <f>[1]ncpl0!$H53/[1]ncpl0!$M53</f>
        <v>2.0593011769827053E-3</v>
      </c>
      <c r="I59" s="113">
        <f>[1]ncpl0!$F53/[1]ncpl0!$M53</f>
        <v>0.21977598821343067</v>
      </c>
      <c r="J59" s="113">
        <f>[1]ncpl0!$I53/[1]ncpl0!$M53</f>
        <v>4.8485660232048082E-2</v>
      </c>
      <c r="K59" s="95">
        <v>0.72621340000000001</v>
      </c>
      <c r="L59" s="95">
        <v>0.17480619999999999</v>
      </c>
      <c r="M59" s="118">
        <v>10.306100000000001</v>
      </c>
      <c r="N59" s="118">
        <v>2.37893</v>
      </c>
      <c r="O59" s="118">
        <v>0.23682</v>
      </c>
      <c r="P59" s="118">
        <v>5.3374699999999997</v>
      </c>
      <c r="Q59" s="125" t="s">
        <v>499</v>
      </c>
      <c r="R59" s="125" t="s">
        <v>498</v>
      </c>
      <c r="S59" s="125" t="s">
        <v>498</v>
      </c>
      <c r="T59" s="125" t="s">
        <v>498</v>
      </c>
      <c r="U59" s="408" t="s">
        <v>498</v>
      </c>
    </row>
    <row r="60" spans="2:21">
      <c r="B60" s="196" t="s">
        <v>192</v>
      </c>
      <c r="C60" s="44" t="s">
        <v>193</v>
      </c>
      <c r="D60" s="44" t="s">
        <v>86</v>
      </c>
      <c r="E60" s="113">
        <f>[1]ncpl0!$D54/[1]ncpl0!$M54</f>
        <v>0.23592229599185022</v>
      </c>
      <c r="F60" s="113">
        <f>[1]ncpl0!$G54/[1]ncpl0!$M54</f>
        <v>8.1208065479326935E-2</v>
      </c>
      <c r="G60" s="113">
        <f>[1]ncpl0!$E54/[1]ncpl0!$M54</f>
        <v>1.6931886043488952E-2</v>
      </c>
      <c r="H60" s="113">
        <f>[1]ncpl0!$H54/[1]ncpl0!$M54</f>
        <v>1.8530227983278883E-3</v>
      </c>
      <c r="I60" s="113">
        <f>[1]ncpl0!$F54/[1]ncpl0!$M54</f>
        <v>0.13124846313275021</v>
      </c>
      <c r="J60" s="113">
        <f>[1]ncpl0!$I54/[1]ncpl0!$M54</f>
        <v>2.9797660448940878E-2</v>
      </c>
      <c r="K60" s="95">
        <v>0.70273470000000005</v>
      </c>
      <c r="L60" s="95">
        <v>0.29443740000000002</v>
      </c>
      <c r="M60" s="118">
        <v>6.5903499999999999</v>
      </c>
      <c r="N60" s="118">
        <v>1.61866</v>
      </c>
      <c r="O60" s="118">
        <v>0.15654000000000001</v>
      </c>
      <c r="P60" s="118">
        <v>2.45262</v>
      </c>
      <c r="Q60" s="125" t="s">
        <v>498</v>
      </c>
      <c r="R60" s="125" t="s">
        <v>498</v>
      </c>
      <c r="S60" s="125" t="s">
        <v>498</v>
      </c>
      <c r="T60" s="125" t="s">
        <v>498</v>
      </c>
      <c r="U60" s="408" t="s">
        <v>498</v>
      </c>
    </row>
    <row r="61" spans="2:21">
      <c r="B61" s="196" t="s">
        <v>194</v>
      </c>
      <c r="C61" s="44" t="s">
        <v>195</v>
      </c>
      <c r="D61" s="44" t="s">
        <v>120</v>
      </c>
      <c r="E61" s="113">
        <f>[1]ncpl0!$D55/[1]ncpl0!$M55</f>
        <v>0.11504823444659878</v>
      </c>
      <c r="F61" s="113">
        <f>[1]ncpl0!$G55/[1]ncpl0!$M55</f>
        <v>4.3471530662263613E-2</v>
      </c>
      <c r="G61" s="113">
        <f>[1]ncpl0!$E55/[1]ncpl0!$M55</f>
        <v>2.1304126074384838E-2</v>
      </c>
      <c r="H61" s="113">
        <f>[1]ncpl0!$H55/[1]ncpl0!$M55</f>
        <v>2.2544468766186473E-3</v>
      </c>
      <c r="I61" s="113">
        <f>[1]ncpl0!$F55/[1]ncpl0!$M55</f>
        <v>0.23516103617236198</v>
      </c>
      <c r="J61" s="113">
        <f>[1]ncpl0!$I55/[1]ncpl0!$M55</f>
        <v>6.6666931273107591E-2</v>
      </c>
      <c r="K61" s="95">
        <v>0.56853339999999997</v>
      </c>
      <c r="L61" s="95">
        <v>0.24904100000000001</v>
      </c>
      <c r="M61" s="118">
        <v>6.3765400000000003</v>
      </c>
      <c r="N61" s="118">
        <v>1.47357</v>
      </c>
      <c r="O61" s="118">
        <v>0.19883999999999999</v>
      </c>
      <c r="P61" s="118">
        <v>11.83014</v>
      </c>
      <c r="Q61" s="125" t="s">
        <v>499</v>
      </c>
      <c r="R61" s="125" t="s">
        <v>498</v>
      </c>
      <c r="S61" s="125" t="s">
        <v>498</v>
      </c>
      <c r="T61" s="125" t="s">
        <v>498</v>
      </c>
      <c r="U61" s="408" t="s">
        <v>498</v>
      </c>
    </row>
    <row r="62" spans="2:21">
      <c r="B62" s="196" t="s">
        <v>196</v>
      </c>
      <c r="C62" s="44" t="s">
        <v>197</v>
      </c>
      <c r="D62" s="44" t="s">
        <v>89</v>
      </c>
      <c r="E62" s="113">
        <f>[1]ncpl0!$D56/[1]ncpl0!$M56</f>
        <v>0.48745901105344308</v>
      </c>
      <c r="F62" s="113">
        <f>[1]ncpl0!$G56/[1]ncpl0!$M56</f>
        <v>6.6747739726523203E-2</v>
      </c>
      <c r="G62" s="113">
        <f>[1]ncpl0!$E56/[1]ncpl0!$M56</f>
        <v>2.1535031524390687E-2</v>
      </c>
      <c r="H62" s="113">
        <f>[1]ncpl0!$H56/[1]ncpl0!$M56</f>
        <v>4.7051329381021665E-4</v>
      </c>
      <c r="I62" s="113">
        <f>[1]ncpl0!$F56/[1]ncpl0!$M56</f>
        <v>0.17536392393609707</v>
      </c>
      <c r="J62" s="113">
        <f>[1]ncpl0!$I56/[1]ncpl0!$M56</f>
        <v>5.7272325855791298E-2</v>
      </c>
      <c r="K62" s="95">
        <v>0.92008509999999999</v>
      </c>
      <c r="L62" s="95">
        <v>2.8809899999999999E-2</v>
      </c>
      <c r="M62" s="118">
        <v>19.814540000000001</v>
      </c>
      <c r="N62" s="118">
        <v>1.2589399999999999</v>
      </c>
      <c r="O62" s="118">
        <v>0.12028</v>
      </c>
      <c r="P62" s="118">
        <v>2.7784399999999998</v>
      </c>
      <c r="Q62" s="125" t="s">
        <v>498</v>
      </c>
      <c r="R62" s="125" t="s">
        <v>499</v>
      </c>
      <c r="S62" s="125" t="s">
        <v>499</v>
      </c>
      <c r="T62" s="125" t="s">
        <v>499</v>
      </c>
      <c r="U62" s="408" t="s">
        <v>499</v>
      </c>
    </row>
    <row r="63" spans="2:21">
      <c r="B63" s="196" t="s">
        <v>198</v>
      </c>
      <c r="C63" s="44" t="s">
        <v>199</v>
      </c>
      <c r="D63" s="44" t="s">
        <v>89</v>
      </c>
      <c r="E63" s="113">
        <f>[1]ncpl0!$D57/[1]ncpl0!$M57</f>
        <v>0.20456828680837827</v>
      </c>
      <c r="F63" s="113">
        <f>[1]ncpl0!$G57/[1]ncpl0!$M57</f>
        <v>6.0718534180184192E-2</v>
      </c>
      <c r="G63" s="113">
        <f>[1]ncpl0!$E57/[1]ncpl0!$M57</f>
        <v>1.8133593385483877E-2</v>
      </c>
      <c r="H63" s="113">
        <f>[1]ncpl0!$H57/[1]ncpl0!$M57</f>
        <v>4.5102794860046825E-3</v>
      </c>
      <c r="I63" s="113">
        <f>[1]ncpl0!$F57/[1]ncpl0!$M57</f>
        <v>0.12605243357531074</v>
      </c>
      <c r="J63" s="113">
        <f>[1]ncpl0!$I57/[1]ncpl0!$M57</f>
        <v>3.1021307182399403E-2</v>
      </c>
      <c r="K63" s="95">
        <v>0.50149429999999995</v>
      </c>
      <c r="L63" s="95">
        <v>0.1804364</v>
      </c>
      <c r="M63" s="118">
        <v>5.3129</v>
      </c>
      <c r="N63" s="118">
        <v>1.5425800000000001</v>
      </c>
      <c r="O63" s="118">
        <v>0.12469</v>
      </c>
      <c r="P63" s="118">
        <v>2.7025600000000001</v>
      </c>
      <c r="Q63" s="125" t="s">
        <v>499</v>
      </c>
      <c r="R63" s="125" t="s">
        <v>499</v>
      </c>
      <c r="S63" s="125" t="s">
        <v>499</v>
      </c>
      <c r="T63" s="125" t="s">
        <v>499</v>
      </c>
      <c r="U63" s="408" t="s">
        <v>499</v>
      </c>
    </row>
    <row r="64" spans="2:21">
      <c r="B64" s="196" t="s">
        <v>200</v>
      </c>
      <c r="C64" s="44" t="s">
        <v>201</v>
      </c>
      <c r="D64" s="44" t="s">
        <v>86</v>
      </c>
      <c r="E64" s="113">
        <f>[1]ncpl0!$D58/[1]ncpl0!$M58</f>
        <v>0.15954310529373986</v>
      </c>
      <c r="F64" s="113">
        <f>[1]ncpl0!$G58/[1]ncpl0!$M58</f>
        <v>5.804520015902627E-2</v>
      </c>
      <c r="G64" s="113">
        <f>[1]ncpl0!$E58/[1]ncpl0!$M58</f>
        <v>1.6369919569405793E-2</v>
      </c>
      <c r="H64" s="113">
        <f>[1]ncpl0!$H58/[1]ncpl0!$M58</f>
        <v>1.0006422214746628E-3</v>
      </c>
      <c r="I64" s="113">
        <f>[1]ncpl0!$F58/[1]ncpl0!$M58</f>
        <v>0.14568824734701366</v>
      </c>
      <c r="J64" s="113">
        <f>[1]ncpl0!$I58/[1]ncpl0!$M58</f>
        <v>2.7363527936634147E-2</v>
      </c>
      <c r="K64" s="95">
        <v>0.47494049999999999</v>
      </c>
      <c r="L64" s="95">
        <v>0.1631157</v>
      </c>
      <c r="M64" s="118">
        <v>12.690849999999999</v>
      </c>
      <c r="N64" s="118">
        <v>2.5768399999999998</v>
      </c>
      <c r="O64" s="118">
        <v>0.37302000000000002</v>
      </c>
      <c r="P64" s="118">
        <v>7.0150899999999998</v>
      </c>
      <c r="Q64" s="125" t="s">
        <v>499</v>
      </c>
      <c r="R64" s="125" t="s">
        <v>499</v>
      </c>
      <c r="S64" s="125" t="s">
        <v>499</v>
      </c>
      <c r="T64" s="125" t="s">
        <v>499</v>
      </c>
      <c r="U64" s="408" t="s">
        <v>499</v>
      </c>
    </row>
    <row r="65" spans="2:21">
      <c r="B65" s="196" t="s">
        <v>202</v>
      </c>
      <c r="C65" s="44" t="s">
        <v>203</v>
      </c>
      <c r="D65" s="44" t="s">
        <v>89</v>
      </c>
      <c r="E65" s="113">
        <f>[1]ncpl0!$D59/[1]ncpl0!$M59</f>
        <v>0.3748967975149084</v>
      </c>
      <c r="F65" s="113">
        <f>[1]ncpl0!$G59/[1]ncpl0!$M59</f>
        <v>8.0450725504390794E-2</v>
      </c>
      <c r="G65" s="113">
        <f>[1]ncpl0!$E59/[1]ncpl0!$M59</f>
        <v>3.2501821932434755E-2</v>
      </c>
      <c r="H65" s="113">
        <f>[1]ncpl0!$H59/[1]ncpl0!$M59</f>
        <v>5.399215055820136E-4</v>
      </c>
      <c r="I65" s="113">
        <f>[1]ncpl0!$F59/[1]ncpl0!$M59</f>
        <v>0.2482500974522</v>
      </c>
      <c r="J65" s="113">
        <f>[1]ncpl0!$I59/[1]ncpl0!$M59</f>
        <v>6.2747110935710601E-2</v>
      </c>
      <c r="K65" s="95">
        <v>0.88096300000000005</v>
      </c>
      <c r="L65" s="95">
        <v>8.1692799999999996E-2</v>
      </c>
      <c r="M65" s="118">
        <v>5.8292900000000003</v>
      </c>
      <c r="N65" s="118">
        <v>4.00908</v>
      </c>
      <c r="O65" s="118">
        <v>0.17262</v>
      </c>
      <c r="P65" s="118">
        <v>2.4328400000000001</v>
      </c>
      <c r="Q65" s="125" t="s">
        <v>499</v>
      </c>
      <c r="R65" s="125" t="s">
        <v>498</v>
      </c>
      <c r="S65" s="125" t="s">
        <v>498</v>
      </c>
      <c r="T65" s="125" t="s">
        <v>498</v>
      </c>
      <c r="U65" s="408" t="s">
        <v>499</v>
      </c>
    </row>
    <row r="66" spans="2:21">
      <c r="B66" s="196" t="s">
        <v>204</v>
      </c>
      <c r="C66" s="44" t="s">
        <v>205</v>
      </c>
      <c r="D66" s="44" t="s">
        <v>86</v>
      </c>
      <c r="E66" s="113">
        <f>[1]ncpl0!$D60/[1]ncpl0!$M60</f>
        <v>0.10876010144302106</v>
      </c>
      <c r="F66" s="113">
        <f>[1]ncpl0!$G60/[1]ncpl0!$M60</f>
        <v>3.2574382681382602E-2</v>
      </c>
      <c r="G66" s="113">
        <f>[1]ncpl0!$E60/[1]ncpl0!$M60</f>
        <v>1.6809628810763838E-2</v>
      </c>
      <c r="H66" s="113">
        <f>[1]ncpl0!$H60/[1]ncpl0!$M60</f>
        <v>4.1366406753409512E-3</v>
      </c>
      <c r="I66" s="113">
        <f>[1]ncpl0!$F60/[1]ncpl0!$M60</f>
        <v>0.18165749383715912</v>
      </c>
      <c r="J66" s="113">
        <f>[1]ncpl0!$I60/[1]ncpl0!$M60</f>
        <v>4.6033613346023565E-2</v>
      </c>
      <c r="K66" s="95">
        <v>0.47374359999999999</v>
      </c>
      <c r="L66" s="95">
        <v>0.1238687</v>
      </c>
      <c r="M66" s="118">
        <v>19.540140000000001</v>
      </c>
      <c r="N66" s="118">
        <v>3.9178700000000002</v>
      </c>
      <c r="O66" s="118">
        <v>0.32081999999999999</v>
      </c>
      <c r="P66" s="118">
        <v>3.2648000000000001</v>
      </c>
      <c r="Q66" s="125" t="s">
        <v>499</v>
      </c>
      <c r="R66" s="125" t="s">
        <v>499</v>
      </c>
      <c r="S66" s="125" t="s">
        <v>499</v>
      </c>
      <c r="T66" s="125" t="s">
        <v>499</v>
      </c>
      <c r="U66" s="408" t="s">
        <v>499</v>
      </c>
    </row>
    <row r="67" spans="2:21">
      <c r="B67" s="196" t="s">
        <v>206</v>
      </c>
      <c r="C67" s="44" t="s">
        <v>207</v>
      </c>
      <c r="D67" s="44" t="s">
        <v>86</v>
      </c>
      <c r="E67" s="113">
        <f>[1]ncpl0!$D61/[1]ncpl0!$M61</f>
        <v>0.12511746484755673</v>
      </c>
      <c r="F67" s="113">
        <f>[1]ncpl0!$G61/[1]ncpl0!$M61</f>
        <v>5.1240776834191842E-2</v>
      </c>
      <c r="G67" s="113">
        <f>[1]ncpl0!$E61/[1]ncpl0!$M61</f>
        <v>1.7528365585409995E-2</v>
      </c>
      <c r="H67" s="113">
        <f>[1]ncpl0!$H61/[1]ncpl0!$M61</f>
        <v>1.8402826117221217E-3</v>
      </c>
      <c r="I67" s="113">
        <f>[1]ncpl0!$F61/[1]ncpl0!$M61</f>
        <v>0.22401851594041486</v>
      </c>
      <c r="J67" s="113">
        <f>[1]ncpl0!$I61/[1]ncpl0!$M61</f>
        <v>5.3041904496728388E-2</v>
      </c>
      <c r="K67" s="95">
        <v>0.51202490000000001</v>
      </c>
      <c r="L67" s="95">
        <v>0.38482349999999999</v>
      </c>
      <c r="M67" s="118">
        <v>4.8794399999999998</v>
      </c>
      <c r="N67" s="118">
        <v>0.70548999999999995</v>
      </c>
      <c r="O67" s="118">
        <v>9.5030000000000003E-2</v>
      </c>
      <c r="P67" s="118">
        <v>2.6647799999999999</v>
      </c>
      <c r="Q67" s="125" t="s">
        <v>498</v>
      </c>
      <c r="R67" s="125" t="s">
        <v>498</v>
      </c>
      <c r="S67" s="125" t="s">
        <v>498</v>
      </c>
      <c r="T67" s="125" t="s">
        <v>498</v>
      </c>
      <c r="U67" s="408" t="s">
        <v>498</v>
      </c>
    </row>
    <row r="68" spans="2:21">
      <c r="B68" s="196" t="s">
        <v>208</v>
      </c>
      <c r="C68" s="44" t="s">
        <v>209</v>
      </c>
      <c r="D68" s="44" t="s">
        <v>86</v>
      </c>
      <c r="E68" s="113">
        <f>[1]ncpl0!$D62/[1]ncpl0!$M62</f>
        <v>0.18846097123474193</v>
      </c>
      <c r="F68" s="113">
        <f>[1]ncpl0!$G62/[1]ncpl0!$M62</f>
        <v>6.629351058247332E-2</v>
      </c>
      <c r="G68" s="113">
        <f>[1]ncpl0!$E62/[1]ncpl0!$M62</f>
        <v>2.6625098176405425E-2</v>
      </c>
      <c r="H68" s="113">
        <f>[1]ncpl0!$H62/[1]ncpl0!$M62</f>
        <v>4.3557741445362472E-4</v>
      </c>
      <c r="I68" s="113">
        <f>[1]ncpl0!$F62/[1]ncpl0!$M62</f>
        <v>0.22249431520027987</v>
      </c>
      <c r="J68" s="113">
        <f>[1]ncpl0!$I62/[1]ncpl0!$M62</f>
        <v>6.3981863516790305E-2</v>
      </c>
      <c r="K68" s="95">
        <v>0.61073440000000001</v>
      </c>
      <c r="L68" s="95">
        <v>0.1791664</v>
      </c>
      <c r="M68" s="118">
        <v>23.282520000000002</v>
      </c>
      <c r="N68" s="118">
        <v>2.9317899999999999</v>
      </c>
      <c r="O68" s="118">
        <v>0.32635999999999998</v>
      </c>
      <c r="P68" s="118">
        <v>4.62364</v>
      </c>
      <c r="Q68" s="125" t="s">
        <v>499</v>
      </c>
      <c r="R68" s="125" t="s">
        <v>499</v>
      </c>
      <c r="S68" s="125" t="s">
        <v>499</v>
      </c>
      <c r="T68" s="125" t="s">
        <v>499</v>
      </c>
      <c r="U68" s="408" t="s">
        <v>499</v>
      </c>
    </row>
    <row r="69" spans="2:21">
      <c r="B69" s="196" t="s">
        <v>210</v>
      </c>
      <c r="C69" s="44" t="s">
        <v>211</v>
      </c>
      <c r="D69" s="44" t="s">
        <v>86</v>
      </c>
      <c r="E69" s="113">
        <f>[1]ncpl0!$D63/[1]ncpl0!$M63</f>
        <v>0.22104702053641567</v>
      </c>
      <c r="F69" s="113">
        <f>[1]ncpl0!$G63/[1]ncpl0!$M63</f>
        <v>6.2030075187969921E-2</v>
      </c>
      <c r="G69" s="113">
        <f>[1]ncpl0!$E63/[1]ncpl0!$M63</f>
        <v>2.2247783638199979E-2</v>
      </c>
      <c r="H69" s="113">
        <f>[1]ncpl0!$H63/[1]ncpl0!$M63</f>
        <v>7.0138031646279882E-4</v>
      </c>
      <c r="I69" s="113">
        <f>[1]ncpl0!$F63/[1]ncpl0!$M63</f>
        <v>0.16263606778139378</v>
      </c>
      <c r="J69" s="113">
        <f>[1]ncpl0!$I63/[1]ncpl0!$M63</f>
        <v>3.7004825496577264E-2</v>
      </c>
      <c r="K69" s="95">
        <v>0.55117269999999996</v>
      </c>
      <c r="L69" s="95">
        <v>0.41022330000000001</v>
      </c>
      <c r="M69" s="118">
        <v>2.2443</v>
      </c>
      <c r="N69" s="118">
        <v>0.56713999999999998</v>
      </c>
      <c r="O69" s="118">
        <v>4.2869999999999998E-2</v>
      </c>
      <c r="P69" s="118">
        <v>0.78525</v>
      </c>
      <c r="Q69" s="125" t="s">
        <v>499</v>
      </c>
      <c r="R69" s="125" t="s">
        <v>499</v>
      </c>
      <c r="S69" s="125" t="s">
        <v>499</v>
      </c>
      <c r="T69" s="125" t="s">
        <v>499</v>
      </c>
      <c r="U69" s="408" t="s">
        <v>499</v>
      </c>
    </row>
    <row r="70" spans="2:21">
      <c r="B70" s="196" t="s">
        <v>212</v>
      </c>
      <c r="C70" s="44" t="s">
        <v>213</v>
      </c>
      <c r="D70" s="44" t="s">
        <v>86</v>
      </c>
      <c r="E70" s="113">
        <f>[1]ncpl0!$D64/[1]ncpl0!$M64</f>
        <v>0.26482003157187833</v>
      </c>
      <c r="F70" s="113">
        <f>[1]ncpl0!$G64/[1]ncpl0!$M64</f>
        <v>4.1924314707087976E-2</v>
      </c>
      <c r="G70" s="113">
        <f>[1]ncpl0!$E64/[1]ncpl0!$M64</f>
        <v>1.1224587690456048E-2</v>
      </c>
      <c r="H70" s="113">
        <f>[1]ncpl0!$H64/[1]ncpl0!$M64</f>
        <v>3.2792890222311374E-3</v>
      </c>
      <c r="I70" s="113">
        <f>[1]ncpl0!$F64/[1]ncpl0!$M64</f>
        <v>0.35017748279681488</v>
      </c>
      <c r="J70" s="113">
        <f>[1]ncpl0!$I64/[1]ncpl0!$M64</f>
        <v>8.9343182829084503E-2</v>
      </c>
      <c r="K70" s="95">
        <v>0.81256600000000001</v>
      </c>
      <c r="L70" s="95">
        <v>0.18179989999999999</v>
      </c>
      <c r="M70" s="118">
        <v>14.85798</v>
      </c>
      <c r="N70" s="118">
        <v>1.3428899999999999</v>
      </c>
      <c r="O70" s="118">
        <v>0.19009999999999999</v>
      </c>
      <c r="P70" s="118">
        <v>2.8440799999999999</v>
      </c>
      <c r="Q70" s="125" t="s">
        <v>499</v>
      </c>
      <c r="R70" s="125" t="s">
        <v>499</v>
      </c>
      <c r="S70" s="125" t="s">
        <v>499</v>
      </c>
      <c r="T70" s="125" t="s">
        <v>498</v>
      </c>
      <c r="U70" s="408" t="s">
        <v>499</v>
      </c>
    </row>
    <row r="71" spans="2:21">
      <c r="B71" s="196" t="s">
        <v>214</v>
      </c>
      <c r="C71" s="44" t="s">
        <v>215</v>
      </c>
      <c r="D71" s="44" t="s">
        <v>89</v>
      </c>
      <c r="E71" s="113">
        <f>[1]ncpl0!$D65/[1]ncpl0!$M65</f>
        <v>0.35905366367043612</v>
      </c>
      <c r="F71" s="113">
        <f>[1]ncpl0!$G65/[1]ncpl0!$M65</f>
        <v>4.1088093473801775E-2</v>
      </c>
      <c r="G71" s="113">
        <f>[1]ncpl0!$E65/[1]ncpl0!$M65</f>
        <v>1.6441680896076977E-2</v>
      </c>
      <c r="H71" s="113">
        <f>[1]ncpl0!$H65/[1]ncpl0!$M65</f>
        <v>1.1168744697531063E-3</v>
      </c>
      <c r="I71" s="113">
        <f>[1]ncpl0!$F65/[1]ncpl0!$M65</f>
        <v>0.17021596486141091</v>
      </c>
      <c r="J71" s="113">
        <f>[1]ncpl0!$I65/[1]ncpl0!$M65</f>
        <v>3.9563130255485038E-2</v>
      </c>
      <c r="K71" s="95">
        <v>0.77940659999999995</v>
      </c>
      <c r="L71" s="95">
        <v>0.17220269999999999</v>
      </c>
      <c r="M71" s="118">
        <v>4.3987400000000001</v>
      </c>
      <c r="N71" s="118">
        <v>1.69825</v>
      </c>
      <c r="O71" s="118">
        <v>7.9619999999999996E-2</v>
      </c>
      <c r="P71" s="118">
        <v>2.1275599999999999</v>
      </c>
      <c r="Q71" s="125" t="s">
        <v>498</v>
      </c>
      <c r="R71" s="125" t="s">
        <v>498</v>
      </c>
      <c r="S71" s="125" t="s">
        <v>498</v>
      </c>
      <c r="T71" s="125" t="s">
        <v>498</v>
      </c>
      <c r="U71" s="408" t="s">
        <v>498</v>
      </c>
    </row>
    <row r="72" spans="2:21">
      <c r="B72" s="196" t="s">
        <v>216</v>
      </c>
      <c r="C72" s="44" t="s">
        <v>217</v>
      </c>
      <c r="D72" s="44" t="s">
        <v>86</v>
      </c>
      <c r="E72" s="113">
        <f>[1]ncpl0!$D66/[1]ncpl0!$M66</f>
        <v>0.20179962044368824</v>
      </c>
      <c r="F72" s="113">
        <f>[1]ncpl0!$G66/[1]ncpl0!$M66</f>
        <v>0.10914207185393626</v>
      </c>
      <c r="G72" s="113">
        <f>[1]ncpl0!$E66/[1]ncpl0!$M66</f>
        <v>1.7446502192264905E-2</v>
      </c>
      <c r="H72" s="113">
        <f>[1]ncpl0!$H66/[1]ncpl0!$M66</f>
        <v>2.0548393429749364E-3</v>
      </c>
      <c r="I72" s="113">
        <f>[1]ncpl0!$F66/[1]ncpl0!$M66</f>
        <v>0.14160722465807213</v>
      </c>
      <c r="J72" s="113">
        <f>[1]ncpl0!$I66/[1]ncpl0!$M66</f>
        <v>3.1836921667430143E-2</v>
      </c>
      <c r="K72" s="95">
        <v>0.82039130000000005</v>
      </c>
      <c r="L72" s="95">
        <v>0.16402720000000001</v>
      </c>
      <c r="M72" s="118">
        <v>16.66412</v>
      </c>
      <c r="N72" s="118">
        <v>2.3290700000000002</v>
      </c>
      <c r="O72" s="118">
        <v>0.24</v>
      </c>
      <c r="P72" s="118">
        <v>7.01478</v>
      </c>
      <c r="Q72" s="125" t="s">
        <v>499</v>
      </c>
      <c r="R72" s="125" t="s">
        <v>499</v>
      </c>
      <c r="S72" s="125" t="s">
        <v>499</v>
      </c>
      <c r="T72" s="125" t="s">
        <v>499</v>
      </c>
      <c r="U72" s="408" t="s">
        <v>499</v>
      </c>
    </row>
    <row r="73" spans="2:21">
      <c r="B73" s="196" t="s">
        <v>218</v>
      </c>
      <c r="C73" s="44" t="s">
        <v>219</v>
      </c>
      <c r="D73" s="44" t="s">
        <v>86</v>
      </c>
      <c r="E73" s="113">
        <f>[1]ncpl0!$D67/[1]ncpl0!$M67</f>
        <v>0.19539176208579848</v>
      </c>
      <c r="F73" s="113">
        <f>[1]ncpl0!$G67/[1]ncpl0!$M67</f>
        <v>3.6161788855645291E-2</v>
      </c>
      <c r="G73" s="113">
        <f>[1]ncpl0!$E67/[1]ncpl0!$M67</f>
        <v>2.4840843137695995E-2</v>
      </c>
      <c r="H73" s="113">
        <f>[1]ncpl0!$H67/[1]ncpl0!$M67</f>
        <v>1.5128337794974467E-3</v>
      </c>
      <c r="I73" s="113">
        <f>[1]ncpl0!$F67/[1]ncpl0!$M67</f>
        <v>0.14098598519784941</v>
      </c>
      <c r="J73" s="113">
        <f>[1]ncpl0!$I67/[1]ncpl0!$M67</f>
        <v>4.7606460756304411E-2</v>
      </c>
      <c r="K73" s="95">
        <v>0.48458479999999998</v>
      </c>
      <c r="L73" s="95">
        <v>0.205706</v>
      </c>
      <c r="M73" s="118">
        <v>2.3890799999999999</v>
      </c>
      <c r="N73" s="118">
        <v>2.2282799999999998</v>
      </c>
      <c r="O73" s="118">
        <v>0.16644</v>
      </c>
      <c r="P73" s="118">
        <v>0.97570000000000001</v>
      </c>
      <c r="Q73" s="125" t="s">
        <v>498</v>
      </c>
      <c r="R73" s="125" t="s">
        <v>499</v>
      </c>
      <c r="S73" s="125" t="s">
        <v>499</v>
      </c>
      <c r="T73" s="125" t="s">
        <v>499</v>
      </c>
      <c r="U73" s="408" t="s">
        <v>499</v>
      </c>
    </row>
    <row r="74" spans="2:21">
      <c r="B74" s="196" t="s">
        <v>220</v>
      </c>
      <c r="C74" s="44" t="s">
        <v>221</v>
      </c>
      <c r="D74" s="44" t="s">
        <v>86</v>
      </c>
      <c r="E74" s="113">
        <f>[1]ncpl0!$D68/[1]ncpl0!$M68</f>
        <v>0.24356678119745595</v>
      </c>
      <c r="F74" s="113">
        <f>[1]ncpl0!$G68/[1]ncpl0!$M68</f>
        <v>6.7150376489509472E-2</v>
      </c>
      <c r="G74" s="113">
        <f>[1]ncpl0!$E68/[1]ncpl0!$M68</f>
        <v>2.5356385700709118E-2</v>
      </c>
      <c r="H74" s="113">
        <f>[1]ncpl0!$H68/[1]ncpl0!$M68</f>
        <v>2.3356970538782073E-3</v>
      </c>
      <c r="I74" s="113">
        <f>[1]ncpl0!$F68/[1]ncpl0!$M68</f>
        <v>0.1700416697126983</v>
      </c>
      <c r="J74" s="113">
        <f>[1]ncpl0!$I68/[1]ncpl0!$M68</f>
        <v>4.2031581255939761E-2</v>
      </c>
      <c r="K74" s="95">
        <v>0.67638719999999997</v>
      </c>
      <c r="L74" s="95">
        <v>0.19318660000000001</v>
      </c>
      <c r="M74" s="118">
        <v>1.8829899999999999</v>
      </c>
      <c r="N74" s="118">
        <v>1.00197</v>
      </c>
      <c r="O74" s="118">
        <v>8.5290000000000005E-2</v>
      </c>
      <c r="P74" s="118">
        <v>1.8922699999999999</v>
      </c>
      <c r="Q74" s="125" t="s">
        <v>498</v>
      </c>
      <c r="R74" s="125" t="s">
        <v>499</v>
      </c>
      <c r="S74" s="125" t="s">
        <v>498</v>
      </c>
      <c r="T74" s="125" t="s">
        <v>498</v>
      </c>
      <c r="U74" s="408" t="s">
        <v>499</v>
      </c>
    </row>
    <row r="75" spans="2:21">
      <c r="B75" s="196" t="s">
        <v>222</v>
      </c>
      <c r="C75" s="44" t="s">
        <v>223</v>
      </c>
      <c r="D75" s="44" t="s">
        <v>120</v>
      </c>
      <c r="E75" s="113">
        <f>[1]ncpl0!$D69/[1]ncpl0!$M69</f>
        <v>0.3762893414440624</v>
      </c>
      <c r="F75" s="113">
        <f>[1]ncpl0!$G69/[1]ncpl0!$M69</f>
        <v>3.6366040729965618E-2</v>
      </c>
      <c r="G75" s="113">
        <f>[1]ncpl0!$E69/[1]ncpl0!$M69</f>
        <v>1.6530018513620737E-2</v>
      </c>
      <c r="H75" s="113">
        <f>[1]ncpl0!$H69/[1]ncpl0!$M69</f>
        <v>3.5043639248875957E-3</v>
      </c>
      <c r="I75" s="113">
        <f>[1]ncpl0!$F69/[1]ncpl0!$M69</f>
        <v>0.18361544564929913</v>
      </c>
      <c r="J75" s="113">
        <f>[1]ncpl0!$I69/[1]ncpl0!$M69</f>
        <v>2.8894472361809045E-2</v>
      </c>
      <c r="K75" s="95">
        <v>0.72348590000000002</v>
      </c>
      <c r="L75" s="95">
        <v>0.1557789</v>
      </c>
      <c r="M75" s="118">
        <v>0</v>
      </c>
      <c r="N75" s="118">
        <v>0.67805000000000004</v>
      </c>
      <c r="O75" s="118">
        <v>7.331E-2</v>
      </c>
      <c r="P75" s="118">
        <v>1.0361</v>
      </c>
      <c r="Q75" s="125" t="s">
        <v>498</v>
      </c>
      <c r="R75" s="125" t="s">
        <v>498</v>
      </c>
      <c r="S75" s="125" t="s">
        <v>498</v>
      </c>
      <c r="T75" s="125" t="s">
        <v>498</v>
      </c>
      <c r="U75" s="408" t="s">
        <v>498</v>
      </c>
    </row>
    <row r="76" spans="2:21">
      <c r="B76" s="196" t="s">
        <v>224</v>
      </c>
      <c r="C76" s="44" t="s">
        <v>225</v>
      </c>
      <c r="D76" s="44" t="s">
        <v>86</v>
      </c>
      <c r="E76" s="113">
        <f>[1]ncpl0!$D70/[1]ncpl0!$M70</f>
        <v>6.759270634071006E-2</v>
      </c>
      <c r="F76" s="113">
        <f>[1]ncpl0!$G70/[1]ncpl0!$M70</f>
        <v>1.3973956231024376E-2</v>
      </c>
      <c r="G76" s="113">
        <f>[1]ncpl0!$E70/[1]ncpl0!$M70</f>
        <v>7.6341236552535056E-3</v>
      </c>
      <c r="H76" s="113">
        <f>[1]ncpl0!$H70/[1]ncpl0!$M70</f>
        <v>3.0273248977729419E-4</v>
      </c>
      <c r="I76" s="113">
        <f>[1]ncpl0!$F70/[1]ncpl0!$M70</f>
        <v>7.0317298748705709E-2</v>
      </c>
      <c r="J76" s="113">
        <f>[1]ncpl0!$I70/[1]ncpl0!$M70</f>
        <v>8.3229497551815523E-3</v>
      </c>
      <c r="K76" s="95">
        <v>0.2070515</v>
      </c>
      <c r="L76" s="95">
        <v>5.50842E-2</v>
      </c>
      <c r="M76" s="118">
        <v>8.5412800000000004</v>
      </c>
      <c r="N76" s="118">
        <v>2.5055100000000001</v>
      </c>
      <c r="O76" s="118">
        <v>0.18870000000000001</v>
      </c>
      <c r="P76" s="118">
        <v>1.7357</v>
      </c>
      <c r="Q76" s="125" t="s">
        <v>498</v>
      </c>
      <c r="R76" s="125" t="s">
        <v>498</v>
      </c>
      <c r="S76" s="125" t="s">
        <v>498</v>
      </c>
      <c r="T76" s="125" t="s">
        <v>498</v>
      </c>
      <c r="U76" s="408" t="s">
        <v>498</v>
      </c>
    </row>
    <row r="77" spans="2:21">
      <c r="B77" s="196" t="s">
        <v>226</v>
      </c>
      <c r="C77" s="44" t="s">
        <v>227</v>
      </c>
      <c r="D77" s="44" t="s">
        <v>86</v>
      </c>
      <c r="E77" s="113">
        <f>[1]ncpl0!$D71/[1]ncpl0!$M71</f>
        <v>0.31885567055245329</v>
      </c>
      <c r="F77" s="113">
        <f>[1]ncpl0!$G71/[1]ncpl0!$M71</f>
        <v>6.0248257692065536E-2</v>
      </c>
      <c r="G77" s="113">
        <f>[1]ncpl0!$E71/[1]ncpl0!$M71</f>
        <v>2.2530136236614862E-2</v>
      </c>
      <c r="H77" s="113">
        <f>[1]ncpl0!$H71/[1]ncpl0!$M71</f>
        <v>1.4723046895810227E-3</v>
      </c>
      <c r="I77" s="113">
        <f>[1]ncpl0!$F71/[1]ncpl0!$M71</f>
        <v>9.7075247361717173E-2</v>
      </c>
      <c r="J77" s="113">
        <f>[1]ncpl0!$I71/[1]ncpl0!$M71</f>
        <v>2.1958649547895913E-2</v>
      </c>
      <c r="K77" s="95">
        <v>0.66010100000000005</v>
      </c>
      <c r="L77" s="95">
        <v>6.77841E-2</v>
      </c>
      <c r="M77" s="118">
        <v>4.9979199999999997</v>
      </c>
      <c r="N77" s="118">
        <v>0.90608999999999995</v>
      </c>
      <c r="O77" s="118">
        <v>0.11344</v>
      </c>
      <c r="P77" s="118">
        <v>2.24756</v>
      </c>
      <c r="Q77" s="125" t="s">
        <v>498</v>
      </c>
      <c r="R77" s="125" t="s">
        <v>499</v>
      </c>
      <c r="S77" s="125" t="s">
        <v>499</v>
      </c>
      <c r="T77" s="125" t="s">
        <v>499</v>
      </c>
      <c r="U77" s="408" t="s">
        <v>499</v>
      </c>
    </row>
    <row r="78" spans="2:21">
      <c r="B78" s="196" t="s">
        <v>228</v>
      </c>
      <c r="C78" s="44" t="s">
        <v>229</v>
      </c>
      <c r="D78" s="44" t="s">
        <v>86</v>
      </c>
      <c r="E78" s="113">
        <f>[1]ncpl0!$D72/[1]ncpl0!$M72</f>
        <v>0.23070307643838184</v>
      </c>
      <c r="F78" s="113">
        <f>[1]ncpl0!$G72/[1]ncpl0!$M72</f>
        <v>8.2146212424394655E-2</v>
      </c>
      <c r="G78" s="113">
        <f>[1]ncpl0!$E72/[1]ncpl0!$M72</f>
        <v>2.6413262829846476E-2</v>
      </c>
      <c r="H78" s="113">
        <f>[1]ncpl0!$H72/[1]ncpl0!$M72</f>
        <v>3.6670895740556252E-3</v>
      </c>
      <c r="I78" s="113">
        <f>[1]ncpl0!$F72/[1]ncpl0!$M72</f>
        <v>0.18332893396116631</v>
      </c>
      <c r="J78" s="113">
        <f>[1]ncpl0!$I72/[1]ncpl0!$M72</f>
        <v>4.5586010564169811E-2</v>
      </c>
      <c r="K78" s="95">
        <v>0.66197209999999995</v>
      </c>
      <c r="L78" s="95">
        <v>0.25865189999999999</v>
      </c>
      <c r="M78" s="118">
        <v>4.7804399999999996</v>
      </c>
      <c r="N78" s="118">
        <v>1.4495400000000001</v>
      </c>
      <c r="O78" s="118">
        <v>0.10979999999999999</v>
      </c>
      <c r="P78" s="118">
        <v>2.4680599999999999</v>
      </c>
      <c r="Q78" s="125" t="s">
        <v>498</v>
      </c>
      <c r="R78" s="125" t="s">
        <v>499</v>
      </c>
      <c r="S78" s="125" t="s">
        <v>499</v>
      </c>
      <c r="T78" s="125" t="s">
        <v>499</v>
      </c>
      <c r="U78" s="408" t="s">
        <v>499</v>
      </c>
    </row>
    <row r="79" spans="2:21">
      <c r="B79" s="196" t="s">
        <v>230</v>
      </c>
      <c r="C79" s="44" t="s">
        <v>231</v>
      </c>
      <c r="D79" s="44" t="s">
        <v>86</v>
      </c>
      <c r="E79" s="113">
        <f>[1]ncpl0!$D73/[1]ncpl0!$M73</f>
        <v>0.23411419279586759</v>
      </c>
      <c r="F79" s="113">
        <f>[1]ncpl0!$G73/[1]ncpl0!$M73</f>
        <v>4.8822390383764555E-2</v>
      </c>
      <c r="G79" s="113">
        <f>[1]ncpl0!$E73/[1]ncpl0!$M73</f>
        <v>1.7099615603399239E-2</v>
      </c>
      <c r="H79" s="113">
        <f>[1]ncpl0!$H73/[1]ncpl0!$M73</f>
        <v>7.4121317635702339E-4</v>
      </c>
      <c r="I79" s="113">
        <f>[1]ncpl0!$F73/[1]ncpl0!$M73</f>
        <v>0.18301645033584427</v>
      </c>
      <c r="J79" s="113">
        <f>[1]ncpl0!$I73/[1]ncpl0!$M73</f>
        <v>2.9407201834071674E-2</v>
      </c>
      <c r="K79" s="95">
        <v>0.69652780000000003</v>
      </c>
      <c r="L79" s="95">
        <v>0.27673680000000001</v>
      </c>
      <c r="M79" s="118">
        <v>6.3589799999999999</v>
      </c>
      <c r="N79" s="118">
        <v>2.44279</v>
      </c>
      <c r="O79" s="118">
        <v>0.24543000000000001</v>
      </c>
      <c r="P79" s="118">
        <v>2.5279799999999999</v>
      </c>
      <c r="Q79" s="125" t="s">
        <v>498</v>
      </c>
      <c r="R79" s="125" t="s">
        <v>499</v>
      </c>
      <c r="S79" s="125" t="s">
        <v>499</v>
      </c>
      <c r="T79" s="125" t="s">
        <v>499</v>
      </c>
      <c r="U79" s="408" t="s">
        <v>499</v>
      </c>
    </row>
    <row r="80" spans="2:21">
      <c r="B80" s="196" t="s">
        <v>232</v>
      </c>
      <c r="C80" s="44" t="s">
        <v>233</v>
      </c>
      <c r="D80" s="44" t="s">
        <v>86</v>
      </c>
      <c r="E80" s="113">
        <f>[1]ncpl0!$D74/[1]ncpl0!$M74</f>
        <v>0.35053299822333928</v>
      </c>
      <c r="F80" s="113">
        <f>[1]ncpl0!$G74/[1]ncpl0!$M74</f>
        <v>5.7535641547861505E-2</v>
      </c>
      <c r="G80" s="113">
        <f>[1]ncpl0!$E74/[1]ncpl0!$M74</f>
        <v>9.4683017723274261E-3</v>
      </c>
      <c r="H80" s="113">
        <f>[1]ncpl0!$H74/[1]ncpl0!$M74</f>
        <v>3.1849893833687222E-3</v>
      </c>
      <c r="I80" s="113">
        <f>[1]ncpl0!$F74/[1]ncpl0!$M74</f>
        <v>0.25627247909173634</v>
      </c>
      <c r="J80" s="113">
        <f>[1]ncpl0!$I74/[1]ncpl0!$M74</f>
        <v>4.3669021103262991E-2</v>
      </c>
      <c r="K80" s="95">
        <v>0.73536420000000002</v>
      </c>
      <c r="L80" s="95">
        <v>0.1762686</v>
      </c>
      <c r="M80" s="118">
        <v>3.7150599999999998</v>
      </c>
      <c r="N80" s="118">
        <v>1.01735</v>
      </c>
      <c r="O80" s="118">
        <v>0.13921</v>
      </c>
      <c r="P80" s="118">
        <v>1.44252</v>
      </c>
      <c r="Q80" s="125" t="s">
        <v>498</v>
      </c>
      <c r="R80" s="125" t="s">
        <v>499</v>
      </c>
      <c r="S80" s="125" t="s">
        <v>499</v>
      </c>
      <c r="T80" s="125" t="s">
        <v>499</v>
      </c>
      <c r="U80" s="408" t="s">
        <v>499</v>
      </c>
    </row>
    <row r="81" spans="2:21">
      <c r="B81" s="196" t="s">
        <v>234</v>
      </c>
      <c r="C81" s="44" t="s">
        <v>235</v>
      </c>
      <c r="D81" s="44" t="s">
        <v>89</v>
      </c>
      <c r="E81" s="113">
        <f>[1]ncpl0!$D75/[1]ncpl0!$M75</f>
        <v>0.19025530962933965</v>
      </c>
      <c r="F81" s="113">
        <f>[1]ncpl0!$G75/[1]ncpl0!$M75</f>
        <v>3.1371904755246711E-2</v>
      </c>
      <c r="G81" s="113">
        <f>[1]ncpl0!$E75/[1]ncpl0!$M75</f>
        <v>1.6260958319934005E-2</v>
      </c>
      <c r="H81" s="113">
        <f>[1]ncpl0!$H75/[1]ncpl0!$M75</f>
        <v>7.1307727800226509E-4</v>
      </c>
      <c r="I81" s="113">
        <f>[1]ncpl0!$F75/[1]ncpl0!$M75</f>
        <v>0.16877560436794786</v>
      </c>
      <c r="J81" s="113">
        <f>[1]ncpl0!$I75/[1]ncpl0!$M75</f>
        <v>2.861397351826736E-2</v>
      </c>
      <c r="K81" s="95">
        <v>0.46334639999999999</v>
      </c>
      <c r="L81" s="95">
        <v>0.21922230000000001</v>
      </c>
      <c r="M81" s="118">
        <v>3.9294600000000002</v>
      </c>
      <c r="N81" s="118">
        <v>1.29484</v>
      </c>
      <c r="O81" s="118">
        <v>0.11192000000000001</v>
      </c>
      <c r="P81" s="118">
        <v>1.20278</v>
      </c>
      <c r="Q81" s="125" t="s">
        <v>499</v>
      </c>
      <c r="R81" s="125" t="s">
        <v>498</v>
      </c>
      <c r="S81" s="125" t="s">
        <v>498</v>
      </c>
      <c r="T81" s="125" t="s">
        <v>498</v>
      </c>
      <c r="U81" s="408" t="s">
        <v>498</v>
      </c>
    </row>
    <row r="82" spans="2:21">
      <c r="B82" s="196" t="s">
        <v>236</v>
      </c>
      <c r="C82" s="44" t="s">
        <v>237</v>
      </c>
      <c r="D82" s="44" t="s">
        <v>86</v>
      </c>
      <c r="E82" s="113">
        <f>[1]ncpl0!$D76/[1]ncpl0!$M76</f>
        <v>0.15588757705568906</v>
      </c>
      <c r="F82" s="113">
        <f>[1]ncpl0!$G76/[1]ncpl0!$M76</f>
        <v>2.6838888308431719E-2</v>
      </c>
      <c r="G82" s="113">
        <f>[1]ncpl0!$E76/[1]ncpl0!$M76</f>
        <v>1.4993208651133632E-2</v>
      </c>
      <c r="H82" s="113">
        <f>[1]ncpl0!$H76/[1]ncpl0!$M76</f>
        <v>3.3956744331835754E-4</v>
      </c>
      <c r="I82" s="113">
        <f>[1]ncpl0!$F76/[1]ncpl0!$M76</f>
        <v>5.7334656775676521E-2</v>
      </c>
      <c r="J82" s="113">
        <f>[1]ncpl0!$I76/[1]ncpl0!$M76</f>
        <v>8.436944937833037E-3</v>
      </c>
      <c r="K82" s="95">
        <v>0.31571939999999998</v>
      </c>
      <c r="L82" s="95">
        <v>7.3947299999999994E-2</v>
      </c>
      <c r="M82" s="118">
        <v>6.0043899999999999</v>
      </c>
      <c r="N82" s="118">
        <v>1.3895200000000001</v>
      </c>
      <c r="O82" s="118">
        <v>0.17499000000000001</v>
      </c>
      <c r="P82" s="118">
        <v>2.1407400000000001</v>
      </c>
      <c r="Q82" s="125" t="s">
        <v>498</v>
      </c>
      <c r="R82" s="125" t="s">
        <v>499</v>
      </c>
      <c r="S82" s="125" t="s">
        <v>499</v>
      </c>
      <c r="T82" s="125" t="s">
        <v>499</v>
      </c>
      <c r="U82" s="408" t="s">
        <v>499</v>
      </c>
    </row>
    <row r="83" spans="2:21">
      <c r="B83" s="196" t="s">
        <v>238</v>
      </c>
      <c r="C83" s="44" t="s">
        <v>239</v>
      </c>
      <c r="D83" s="44" t="s">
        <v>86</v>
      </c>
      <c r="E83" s="113">
        <f>[1]ncpl0!$D77/[1]ncpl0!$M77</f>
        <v>0.15299467933391317</v>
      </c>
      <c r="F83" s="113">
        <f>[1]ncpl0!$G77/[1]ncpl0!$M77</f>
        <v>5.2750654079236022E-2</v>
      </c>
      <c r="G83" s="113">
        <f>[1]ncpl0!$E77/[1]ncpl0!$M77</f>
        <v>1.9536105525957175E-2</v>
      </c>
      <c r="H83" s="113">
        <f>[1]ncpl0!$H77/[1]ncpl0!$M77</f>
        <v>1.1778708180304029E-3</v>
      </c>
      <c r="I83" s="113">
        <f>[1]ncpl0!$F77/[1]ncpl0!$M77</f>
        <v>0.20981770292302113</v>
      </c>
      <c r="J83" s="113">
        <f>[1]ncpl0!$I77/[1]ncpl0!$M77</f>
        <v>4.2501945511590318E-2</v>
      </c>
      <c r="K83" s="95">
        <v>0.50379070000000004</v>
      </c>
      <c r="L83" s="95">
        <v>0.103216</v>
      </c>
      <c r="M83" s="118">
        <v>8.8189200000000003</v>
      </c>
      <c r="N83" s="118">
        <v>2.1823199999999998</v>
      </c>
      <c r="O83" s="118">
        <v>0.25414999999999999</v>
      </c>
      <c r="P83" s="118">
        <v>3.2149399999999999</v>
      </c>
      <c r="Q83" s="125" t="s">
        <v>498</v>
      </c>
      <c r="R83" s="125" t="s">
        <v>498</v>
      </c>
      <c r="S83" s="125" t="s">
        <v>498</v>
      </c>
      <c r="T83" s="125" t="s">
        <v>498</v>
      </c>
      <c r="U83" s="408" t="s">
        <v>498</v>
      </c>
    </row>
    <row r="84" spans="2:21">
      <c r="B84" s="196" t="s">
        <v>240</v>
      </c>
      <c r="C84" s="44" t="s">
        <v>241</v>
      </c>
      <c r="D84" s="44" t="s">
        <v>120</v>
      </c>
      <c r="E84" s="113">
        <f>[1]ncpl0!$D78/[1]ncpl0!$M78</f>
        <v>0.15383727306837533</v>
      </c>
      <c r="F84" s="113">
        <f>[1]ncpl0!$G78/[1]ncpl0!$M78</f>
        <v>3.9766790775536125E-2</v>
      </c>
      <c r="G84" s="113">
        <f>[1]ncpl0!$E78/[1]ncpl0!$M78</f>
        <v>9.4611366063439839E-3</v>
      </c>
      <c r="H84" s="113">
        <f>[1]ncpl0!$H78/[1]ncpl0!$M78</f>
        <v>1.1371835945392097E-3</v>
      </c>
      <c r="I84" s="113">
        <f>[1]ncpl0!$F78/[1]ncpl0!$M78</f>
        <v>0.18497994054319278</v>
      </c>
      <c r="J84" s="113">
        <f>[1]ncpl0!$I78/[1]ncpl0!$M78</f>
        <v>4.3744047103645337E-2</v>
      </c>
      <c r="K84" s="95">
        <v>0.47023409999999999</v>
      </c>
      <c r="L84" s="95">
        <v>0.28786329999999999</v>
      </c>
      <c r="M84" s="118">
        <v>25.16488</v>
      </c>
      <c r="N84" s="118">
        <v>1.4293800000000001</v>
      </c>
      <c r="O84" s="118">
        <v>0.20233000000000001</v>
      </c>
      <c r="P84" s="118">
        <v>11.996880000000001</v>
      </c>
      <c r="Q84" s="125" t="s">
        <v>498</v>
      </c>
      <c r="R84" s="125" t="s">
        <v>498</v>
      </c>
      <c r="S84" s="125" t="s">
        <v>498</v>
      </c>
      <c r="T84" s="125" t="s">
        <v>498</v>
      </c>
      <c r="U84" s="408" t="s">
        <v>498</v>
      </c>
    </row>
    <row r="85" spans="2:21">
      <c r="B85" s="196" t="s">
        <v>242</v>
      </c>
      <c r="C85" s="44" t="s">
        <v>243</v>
      </c>
      <c r="D85" s="44" t="s">
        <v>86</v>
      </c>
      <c r="E85" s="113">
        <f>[1]ncpl0!$D79/[1]ncpl0!$M79</f>
        <v>0.35142406826612327</v>
      </c>
      <c r="F85" s="113">
        <f>[1]ncpl0!$G79/[1]ncpl0!$M79</f>
        <v>4.3900148058522916E-2</v>
      </c>
      <c r="G85" s="113">
        <f>[1]ncpl0!$E79/[1]ncpl0!$M79</f>
        <v>1.4097400219699744E-2</v>
      </c>
      <c r="H85" s="113">
        <f>[1]ncpl0!$H79/[1]ncpl0!$M79</f>
        <v>3.1840542562845269E-4</v>
      </c>
      <c r="I85" s="113">
        <f>[1]ncpl0!$F79/[1]ncpl0!$M79</f>
        <v>0.18442042252399982</v>
      </c>
      <c r="J85" s="113">
        <f>[1]ncpl0!$I79/[1]ncpl0!$M79</f>
        <v>3.5136038718099755E-2</v>
      </c>
      <c r="K85" s="95">
        <v>0.70178149999999995</v>
      </c>
      <c r="L85" s="95">
        <v>0.21610969999999999</v>
      </c>
      <c r="M85" s="118">
        <v>3.9309699999999999</v>
      </c>
      <c r="N85" s="118">
        <v>1.4340900000000001</v>
      </c>
      <c r="O85" s="118">
        <v>9.5820000000000002E-2</v>
      </c>
      <c r="P85" s="118">
        <v>1.9588699999999999</v>
      </c>
      <c r="Q85" s="125" t="s">
        <v>498</v>
      </c>
      <c r="R85" s="125" t="s">
        <v>499</v>
      </c>
      <c r="S85" s="125" t="s">
        <v>499</v>
      </c>
      <c r="T85" s="125" t="s">
        <v>499</v>
      </c>
      <c r="U85" s="408" t="s">
        <v>499</v>
      </c>
    </row>
    <row r="86" spans="2:21">
      <c r="B86" s="196" t="s">
        <v>244</v>
      </c>
      <c r="C86" s="44" t="s">
        <v>245</v>
      </c>
      <c r="D86" s="44" t="s">
        <v>86</v>
      </c>
      <c r="E86" s="113">
        <f>[1]ncpl0!$D80/[1]ncpl0!$M80</f>
        <v>0.21735403004165255</v>
      </c>
      <c r="F86" s="113">
        <f>[1]ncpl0!$G80/[1]ncpl0!$M80</f>
        <v>9.3468738542795152E-2</v>
      </c>
      <c r="G86" s="113">
        <f>[1]ncpl0!$E80/[1]ncpl0!$M80</f>
        <v>1.9930367760769428E-2</v>
      </c>
      <c r="H86" s="113">
        <f>[1]ncpl0!$H80/[1]ncpl0!$M80</f>
        <v>2.5912234709714057E-3</v>
      </c>
      <c r="I86" s="113">
        <f>[1]ncpl0!$F80/[1]ncpl0!$M80</f>
        <v>0.16942742231153674</v>
      </c>
      <c r="J86" s="113">
        <f>[1]ncpl0!$I80/[1]ncpl0!$M80</f>
        <v>6.7264302037418372E-2</v>
      </c>
      <c r="K86" s="95">
        <v>0.75543539999999998</v>
      </c>
      <c r="L86" s="95">
        <v>0.14984439999999999</v>
      </c>
      <c r="M86" s="118">
        <v>18.670249999999999</v>
      </c>
      <c r="N86" s="118">
        <v>2.1683300000000001</v>
      </c>
      <c r="O86" s="118">
        <v>0.27067999999999998</v>
      </c>
      <c r="P86" s="118">
        <v>10.28065</v>
      </c>
      <c r="Q86" s="125" t="s">
        <v>499</v>
      </c>
      <c r="R86" s="125" t="s">
        <v>499</v>
      </c>
      <c r="S86" s="125" t="s">
        <v>498</v>
      </c>
      <c r="T86" s="125" t="s">
        <v>498</v>
      </c>
      <c r="U86" s="408" t="s">
        <v>499</v>
      </c>
    </row>
    <row r="87" spans="2:21">
      <c r="B87" s="196" t="s">
        <v>246</v>
      </c>
      <c r="C87" s="44" t="s">
        <v>247</v>
      </c>
      <c r="D87" s="44" t="s">
        <v>86</v>
      </c>
      <c r="E87" s="113">
        <f>[1]ncpl0!$D81/[1]ncpl0!$M81</f>
        <v>0.13618580805715602</v>
      </c>
      <c r="F87" s="113">
        <f>[1]ncpl0!$G81/[1]ncpl0!$M81</f>
        <v>4.3555456586056578E-2</v>
      </c>
      <c r="G87" s="113">
        <f>[1]ncpl0!$E81/[1]ncpl0!$M81</f>
        <v>2.7683884243083066E-2</v>
      </c>
      <c r="H87" s="113">
        <f>[1]ncpl0!$H81/[1]ncpl0!$M81</f>
        <v>6.8419276727501742E-4</v>
      </c>
      <c r="I87" s="113">
        <f>[1]ncpl0!$F81/[1]ncpl0!$M81</f>
        <v>0.22236264936438066</v>
      </c>
      <c r="J87" s="113">
        <f>[1]ncpl0!$I81/[1]ncpl0!$M81</f>
        <v>3.76637494273604E-2</v>
      </c>
      <c r="K87" s="95">
        <v>0.54661729999999997</v>
      </c>
      <c r="L87" s="95">
        <v>0.1452087</v>
      </c>
      <c r="M87" s="118">
        <v>6.8565800000000001</v>
      </c>
      <c r="N87" s="118">
        <v>2.5615199999999998</v>
      </c>
      <c r="O87" s="118">
        <v>0.24254999999999999</v>
      </c>
      <c r="P87" s="118">
        <v>4.9938200000000004</v>
      </c>
      <c r="Q87" s="125" t="s">
        <v>499</v>
      </c>
      <c r="R87" s="125" t="s">
        <v>499</v>
      </c>
      <c r="S87" s="125" t="s">
        <v>499</v>
      </c>
      <c r="T87" s="125" t="s">
        <v>499</v>
      </c>
      <c r="U87" s="408" t="s">
        <v>499</v>
      </c>
    </row>
    <row r="88" spans="2:21">
      <c r="B88" s="196" t="s">
        <v>248</v>
      </c>
      <c r="C88" s="44" t="s">
        <v>249</v>
      </c>
      <c r="D88" s="44" t="s">
        <v>86</v>
      </c>
      <c r="E88" s="113">
        <f>[1]ncpl0!$D82/[1]ncpl0!$M82</f>
        <v>0.1358961682898169</v>
      </c>
      <c r="F88" s="113">
        <f>[1]ncpl0!$G82/[1]ncpl0!$M82</f>
        <v>7.6304083229405448E-2</v>
      </c>
      <c r="G88" s="113">
        <f>[1]ncpl0!$E82/[1]ncpl0!$M82</f>
        <v>2.7597719425762484E-2</v>
      </c>
      <c r="H88" s="113">
        <f>[1]ncpl0!$H82/[1]ncpl0!$M82</f>
        <v>5.2191575396310155E-4</v>
      </c>
      <c r="I88" s="113">
        <f>[1]ncpl0!$F82/[1]ncpl0!$M82</f>
        <v>0.32312350653923244</v>
      </c>
      <c r="J88" s="113">
        <f>[1]ncpl0!$I82/[1]ncpl0!$M82</f>
        <v>7.2606501907898496E-2</v>
      </c>
      <c r="K88" s="95">
        <v>0.6426539</v>
      </c>
      <c r="L88" s="95">
        <v>0.25858019999999998</v>
      </c>
      <c r="M88" s="118">
        <v>23.13185</v>
      </c>
      <c r="N88" s="118">
        <v>1.8665</v>
      </c>
      <c r="O88" s="118">
        <v>0.33513999999999999</v>
      </c>
      <c r="P88" s="118">
        <v>7.9267899999999996</v>
      </c>
      <c r="Q88" s="125" t="s">
        <v>499</v>
      </c>
      <c r="R88" s="125" t="s">
        <v>498</v>
      </c>
      <c r="S88" s="125" t="s">
        <v>498</v>
      </c>
      <c r="T88" s="125" t="s">
        <v>498</v>
      </c>
      <c r="U88" s="408" t="s">
        <v>498</v>
      </c>
    </row>
    <row r="89" spans="2:21">
      <c r="B89" s="196" t="s">
        <v>250</v>
      </c>
      <c r="C89" s="44" t="s">
        <v>251</v>
      </c>
      <c r="D89" s="44" t="s">
        <v>86</v>
      </c>
      <c r="E89" s="113">
        <f>[1]ncpl0!$D83/[1]ncpl0!$M83</f>
        <v>7.0131642750668993E-2</v>
      </c>
      <c r="F89" s="113">
        <f>[1]ncpl0!$G83/[1]ncpl0!$M83</f>
        <v>2.906736588782529E-2</v>
      </c>
      <c r="G89" s="113">
        <f>[1]ncpl0!$E83/[1]ncpl0!$M83</f>
        <v>4.076794597798172E-3</v>
      </c>
      <c r="H89" s="113">
        <f>[1]ncpl0!$H83/[1]ncpl0!$M83</f>
        <v>4.1127134929329571E-3</v>
      </c>
      <c r="I89" s="113">
        <f>[1]ncpl0!$F83/[1]ncpl0!$M83</f>
        <v>3.6305023257484602E-2</v>
      </c>
      <c r="J89" s="113">
        <f>[1]ncpl0!$I83/[1]ncpl0!$M83</f>
        <v>2.5861604497045671E-3</v>
      </c>
      <c r="K89" s="95">
        <v>0.17562539999999999</v>
      </c>
      <c r="L89" s="95">
        <v>3.7939300000000002E-2</v>
      </c>
      <c r="M89" s="118">
        <v>16.174579999999999</v>
      </c>
      <c r="N89" s="118">
        <v>4.4996600000000004</v>
      </c>
      <c r="O89" s="118">
        <v>0.22755</v>
      </c>
      <c r="P89" s="118">
        <v>5.6042500000000004</v>
      </c>
      <c r="Q89" s="125" t="s">
        <v>498</v>
      </c>
      <c r="R89" s="125" t="s">
        <v>498</v>
      </c>
      <c r="S89" s="125" t="s">
        <v>498</v>
      </c>
      <c r="T89" s="125" t="s">
        <v>498</v>
      </c>
      <c r="U89" s="408" t="s">
        <v>498</v>
      </c>
    </row>
    <row r="90" spans="2:21">
      <c r="B90" s="196" t="s">
        <v>252</v>
      </c>
      <c r="C90" s="44" t="s">
        <v>253</v>
      </c>
      <c r="D90" s="44" t="s">
        <v>86</v>
      </c>
      <c r="E90" s="113">
        <f>[1]ncpl0!$D84/[1]ncpl0!$M84</f>
        <v>0.2754157832744405</v>
      </c>
      <c r="F90" s="113">
        <f>[1]ncpl0!$G84/[1]ncpl0!$M84</f>
        <v>6.5785630153121319E-2</v>
      </c>
      <c r="G90" s="113">
        <f>[1]ncpl0!$E84/[1]ncpl0!$M84</f>
        <v>2.0654888103651355E-2</v>
      </c>
      <c r="H90" s="113">
        <f>[1]ncpl0!$H84/[1]ncpl0!$M84</f>
        <v>9.3333333333333341E-3</v>
      </c>
      <c r="I90" s="113">
        <f>[1]ncpl0!$F84/[1]ncpl0!$M84</f>
        <v>0.19042167255594816</v>
      </c>
      <c r="J90" s="113">
        <f>[1]ncpl0!$I84/[1]ncpl0!$M84</f>
        <v>5.9957597173144875E-2</v>
      </c>
      <c r="K90" s="95">
        <v>0.69379979999999997</v>
      </c>
      <c r="L90" s="95">
        <v>0.19988220000000001</v>
      </c>
      <c r="M90" s="118">
        <v>4.61022</v>
      </c>
      <c r="N90" s="118">
        <v>0.97341</v>
      </c>
      <c r="O90" s="118">
        <v>0.10485</v>
      </c>
      <c r="P90" s="118">
        <v>1.6873499999999999</v>
      </c>
      <c r="Q90" s="125" t="s">
        <v>499</v>
      </c>
      <c r="R90" s="125" t="s">
        <v>499</v>
      </c>
      <c r="S90" s="125" t="s">
        <v>499</v>
      </c>
      <c r="T90" s="125" t="s">
        <v>499</v>
      </c>
      <c r="U90" s="408" t="s">
        <v>499</v>
      </c>
    </row>
    <row r="91" spans="2:21" ht="13.5" thickBot="1">
      <c r="B91" s="199" t="s">
        <v>254</v>
      </c>
      <c r="C91" s="200" t="s">
        <v>255</v>
      </c>
      <c r="D91" s="200" t="s">
        <v>86</v>
      </c>
      <c r="E91" s="384">
        <f>[1]ncpl0!$D85/[1]ncpl0!$M85</f>
        <v>0.24821550306773069</v>
      </c>
      <c r="F91" s="384">
        <f>[1]ncpl0!$G85/[1]ncpl0!$M85</f>
        <v>6.8806726283567918E-2</v>
      </c>
      <c r="G91" s="384">
        <f>[1]ncpl0!$E85/[1]ncpl0!$M85</f>
        <v>2.8214433706273141E-2</v>
      </c>
      <c r="H91" s="384">
        <f>[1]ncpl0!$H85/[1]ncpl0!$M85</f>
        <v>1.3400435764793948E-3</v>
      </c>
      <c r="I91" s="384">
        <f>[1]ncpl0!$F85/[1]ncpl0!$M85</f>
        <v>0.23838406116747538</v>
      </c>
      <c r="J91" s="384">
        <f>[1]ncpl0!$I85/[1]ncpl0!$M85</f>
        <v>4.4345082942348048E-2</v>
      </c>
      <c r="K91" s="322">
        <v>0.71389230000000004</v>
      </c>
      <c r="L91" s="322">
        <v>3.2451800000000003E-2</v>
      </c>
      <c r="M91" s="386">
        <v>10.90142</v>
      </c>
      <c r="N91" s="386">
        <v>2.46868</v>
      </c>
      <c r="O91" s="386">
        <v>0.1517</v>
      </c>
      <c r="P91" s="386">
        <v>3.7982800000000001</v>
      </c>
      <c r="Q91" s="409" t="s">
        <v>499</v>
      </c>
      <c r="R91" s="409" t="s">
        <v>498</v>
      </c>
      <c r="S91" s="409" t="s">
        <v>498</v>
      </c>
      <c r="T91" s="409" t="s">
        <v>498</v>
      </c>
      <c r="U91" s="410" t="s">
        <v>498</v>
      </c>
    </row>
    <row r="93" spans="2:21" ht="13.5" thickBot="1"/>
    <row r="94" spans="2:21" ht="16.5">
      <c r="B94" s="411" t="s">
        <v>159</v>
      </c>
      <c r="C94" s="594" t="s">
        <v>256</v>
      </c>
      <c r="D94" s="595"/>
      <c r="E94" s="412">
        <f t="shared" ref="E94:P94" si="0">AVERAGE(E8:E91)</f>
        <v>0.2186982289903131</v>
      </c>
      <c r="F94" s="412">
        <f t="shared" si="0"/>
        <v>5.4176408264574337E-2</v>
      </c>
      <c r="G94" s="412">
        <f t="shared" si="0"/>
        <v>1.8584592686289765E-2</v>
      </c>
      <c r="H94" s="412">
        <f t="shared" si="0"/>
        <v>1.7843826902034833E-3</v>
      </c>
      <c r="I94" s="412">
        <f t="shared" si="0"/>
        <v>0.17344331671983551</v>
      </c>
      <c r="J94" s="412">
        <f t="shared" si="0"/>
        <v>3.798969430306133E-2</v>
      </c>
      <c r="K94" s="412">
        <f t="shared" si="0"/>
        <v>0.58447682380952382</v>
      </c>
      <c r="L94" s="412">
        <f t="shared" si="0"/>
        <v>0.22326318452380955</v>
      </c>
      <c r="M94" s="413">
        <f t="shared" si="0"/>
        <v>13.552854523809515</v>
      </c>
      <c r="N94" s="413">
        <f t="shared" si="0"/>
        <v>1.7742697619047618</v>
      </c>
      <c r="O94" s="413">
        <f t="shared" si="0"/>
        <v>0.17342999999999997</v>
      </c>
      <c r="P94" s="413">
        <f t="shared" si="0"/>
        <v>3.6834741666666648</v>
      </c>
      <c r="Q94" s="412"/>
      <c r="R94" s="414"/>
      <c r="S94" s="415"/>
      <c r="T94" s="415"/>
      <c r="U94" s="416"/>
    </row>
    <row r="95" spans="2:21" ht="16.5">
      <c r="B95" s="417" t="s">
        <v>159</v>
      </c>
      <c r="C95" s="596" t="s">
        <v>257</v>
      </c>
      <c r="D95" s="597"/>
      <c r="E95" s="113">
        <f t="shared" ref="E95:P95" si="1">QUARTILE(E8:E91,1)</f>
        <v>0.14742293939334788</v>
      </c>
      <c r="F95" s="113">
        <f t="shared" si="1"/>
        <v>3.89166032641435E-2</v>
      </c>
      <c r="G95" s="113">
        <f t="shared" si="1"/>
        <v>1.1897837683718861E-2</v>
      </c>
      <c r="H95" s="113">
        <f t="shared" si="1"/>
        <v>5.3499560631734651E-4</v>
      </c>
      <c r="I95" s="113">
        <f t="shared" si="1"/>
        <v>0.1354444764529068</v>
      </c>
      <c r="J95" s="113">
        <f t="shared" si="1"/>
        <v>2.7487346523653818E-2</v>
      </c>
      <c r="K95" s="113">
        <f t="shared" si="1"/>
        <v>0.47286622499999997</v>
      </c>
      <c r="L95" s="113">
        <f t="shared" si="1"/>
        <v>0.14484682500000001</v>
      </c>
      <c r="M95" s="261">
        <f t="shared" si="1"/>
        <v>4.2358349999999998</v>
      </c>
      <c r="N95" s="261">
        <f t="shared" si="1"/>
        <v>1.113645</v>
      </c>
      <c r="O95" s="261">
        <f t="shared" si="1"/>
        <v>0.1038075</v>
      </c>
      <c r="P95" s="261">
        <f t="shared" si="1"/>
        <v>1.9422199999999998</v>
      </c>
      <c r="Q95" s="113"/>
      <c r="R95" s="418"/>
      <c r="S95" s="419"/>
      <c r="T95" s="419"/>
      <c r="U95" s="420"/>
    </row>
    <row r="96" spans="2:21" ht="16.5">
      <c r="B96" s="417" t="s">
        <v>159</v>
      </c>
      <c r="C96" s="596" t="s">
        <v>258</v>
      </c>
      <c r="D96" s="597"/>
      <c r="E96" s="113">
        <f t="shared" ref="E96:P96" si="2">MEDIAN(E8:E91)</f>
        <v>0.20768803927519353</v>
      </c>
      <c r="F96" s="113">
        <f t="shared" si="2"/>
        <v>5.1998233021976217E-2</v>
      </c>
      <c r="G96" s="113">
        <f t="shared" si="2"/>
        <v>1.8117463050540968E-2</v>
      </c>
      <c r="H96" s="113">
        <f t="shared" si="2"/>
        <v>1.2488077799395433E-3</v>
      </c>
      <c r="I96" s="113">
        <f t="shared" si="2"/>
        <v>0.172789944398754</v>
      </c>
      <c r="J96" s="113">
        <f t="shared" si="2"/>
        <v>3.7435350159136363E-2</v>
      </c>
      <c r="K96" s="113">
        <f t="shared" si="2"/>
        <v>0.60627334999999993</v>
      </c>
      <c r="L96" s="113">
        <f t="shared" si="2"/>
        <v>0.20517550000000001</v>
      </c>
      <c r="M96" s="261">
        <f t="shared" si="2"/>
        <v>6.1780150000000003</v>
      </c>
      <c r="N96" s="261">
        <f t="shared" si="2"/>
        <v>1.549785</v>
      </c>
      <c r="O96" s="261">
        <f t="shared" si="2"/>
        <v>0.14915499999999998</v>
      </c>
      <c r="P96" s="261">
        <f t="shared" si="2"/>
        <v>2.8247049999999998</v>
      </c>
      <c r="Q96" s="113"/>
      <c r="R96" s="418"/>
      <c r="S96" s="419"/>
      <c r="T96" s="419"/>
      <c r="U96" s="420"/>
    </row>
    <row r="97" spans="2:21" ht="17.25" thickBot="1">
      <c r="B97" s="421" t="s">
        <v>159</v>
      </c>
      <c r="C97" s="598" t="s">
        <v>259</v>
      </c>
      <c r="D97" s="599"/>
      <c r="E97" s="384">
        <f t="shared" ref="E97:P97" si="3">QUARTILE(E8:E91,3)</f>
        <v>0.2691121246125171</v>
      </c>
      <c r="F97" s="384">
        <f t="shared" si="3"/>
        <v>6.8114513605472188E-2</v>
      </c>
      <c r="G97" s="384">
        <f t="shared" si="3"/>
        <v>2.410798122422458E-2</v>
      </c>
      <c r="H97" s="384">
        <f t="shared" si="3"/>
        <v>2.3647861891300847E-3</v>
      </c>
      <c r="I97" s="384">
        <f t="shared" si="3"/>
        <v>0.22142055805621835</v>
      </c>
      <c r="J97" s="384">
        <f t="shared" si="3"/>
        <v>4.6443251638203051E-2</v>
      </c>
      <c r="K97" s="384">
        <f t="shared" si="3"/>
        <v>0.72578890000000007</v>
      </c>
      <c r="L97" s="384">
        <f t="shared" si="3"/>
        <v>0.27494895000000003</v>
      </c>
      <c r="M97" s="422">
        <f t="shared" si="3"/>
        <v>10.054595000000001</v>
      </c>
      <c r="N97" s="422">
        <f t="shared" si="3"/>
        <v>2.2202925000000002</v>
      </c>
      <c r="O97" s="422">
        <f t="shared" si="3"/>
        <v>0.20005000000000001</v>
      </c>
      <c r="P97" s="422">
        <f t="shared" si="3"/>
        <v>4.549525</v>
      </c>
      <c r="Q97" s="384"/>
      <c r="R97" s="423"/>
      <c r="S97" s="424"/>
      <c r="T97" s="424"/>
      <c r="U97" s="425"/>
    </row>
  </sheetData>
  <autoFilter ref="B6:U7" xr:uid="{00000000-0001-0000-0A00-000000000000}"/>
  <mergeCells count="11">
    <mergeCell ref="C94:D94"/>
    <mergeCell ref="C95:D95"/>
    <mergeCell ref="C96:D96"/>
    <mergeCell ref="C97:D97"/>
    <mergeCell ref="G3:K3"/>
    <mergeCell ref="G1:K2"/>
    <mergeCell ref="R5:U5"/>
    <mergeCell ref="R6:R7"/>
    <mergeCell ref="S6:S7"/>
    <mergeCell ref="T6:T7"/>
    <mergeCell ref="U6:U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Q9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2" sqref="D2:J2"/>
    </sheetView>
  </sheetViews>
  <sheetFormatPr defaultColWidth="8.85546875" defaultRowHeight="12.75"/>
  <cols>
    <col min="1" max="1" width="8.85546875" style="38"/>
    <col min="2" max="2" width="11.28515625" style="38" customWidth="1"/>
    <col min="3" max="3" width="43.85546875" style="38" customWidth="1"/>
    <col min="4" max="4" width="20.42578125" style="38" customWidth="1"/>
    <col min="5" max="5" width="13.140625" style="38" customWidth="1"/>
    <col min="6" max="6" width="16" style="38" customWidth="1"/>
    <col min="7" max="7" width="14.5703125" style="38" customWidth="1"/>
    <col min="8" max="8" width="18.140625" style="38" customWidth="1"/>
    <col min="9" max="9" width="8.85546875" style="38"/>
    <col min="10" max="10" width="12.85546875" style="38" customWidth="1"/>
    <col min="11" max="11" width="18.140625" style="38" customWidth="1"/>
    <col min="12" max="12" width="16.140625" style="38" customWidth="1"/>
    <col min="13" max="13" width="17" style="38" customWidth="1"/>
    <col min="14" max="14" width="14.85546875" style="38" customWidth="1"/>
    <col min="15" max="15" width="16.5703125" style="38" customWidth="1"/>
    <col min="16" max="16" width="15.42578125" style="38" customWidth="1"/>
    <col min="17" max="17" width="17.85546875" style="38" customWidth="1"/>
    <col min="18" max="16384" width="8.85546875" style="38"/>
  </cols>
  <sheetData>
    <row r="1" spans="2:17" ht="18.75">
      <c r="D1" s="129"/>
      <c r="E1" s="129"/>
      <c r="F1" s="129"/>
      <c r="G1" s="129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2:17" ht="19.5" customHeight="1">
      <c r="D2" s="601" t="s">
        <v>500</v>
      </c>
      <c r="E2" s="601"/>
      <c r="F2" s="601"/>
      <c r="G2" s="601"/>
      <c r="H2" s="601"/>
      <c r="I2" s="601"/>
      <c r="J2" s="601"/>
      <c r="K2" s="130"/>
      <c r="L2" s="130"/>
      <c r="M2" s="65"/>
      <c r="N2" s="65"/>
      <c r="O2" s="65"/>
      <c r="P2" s="65"/>
      <c r="Q2" s="108"/>
    </row>
    <row r="3" spans="2:17" ht="23.25" customHeight="1">
      <c r="D3" s="574" t="s">
        <v>501</v>
      </c>
      <c r="E3" s="574"/>
      <c r="F3" s="574"/>
      <c r="G3" s="574"/>
      <c r="H3" s="574"/>
      <c r="I3" s="574"/>
      <c r="J3" s="574"/>
      <c r="K3" s="140"/>
      <c r="L3" s="140"/>
      <c r="M3" s="121"/>
      <c r="N3" s="121"/>
      <c r="O3" s="121"/>
      <c r="P3" s="121"/>
      <c r="Q3" s="214" t="s">
        <v>64</v>
      </c>
    </row>
    <row r="4" spans="2:17" ht="37.5" customHeight="1" thickBot="1">
      <c r="D4" s="575"/>
      <c r="E4" s="575"/>
      <c r="F4" s="575"/>
      <c r="G4" s="575"/>
      <c r="H4" s="575"/>
      <c r="I4" s="575"/>
      <c r="J4" s="575"/>
      <c r="K4" s="140"/>
      <c r="L4" s="140"/>
      <c r="M4" s="121"/>
      <c r="N4" s="121"/>
      <c r="O4" s="121"/>
      <c r="P4" s="121"/>
      <c r="Q4" s="215" t="s">
        <v>66</v>
      </c>
    </row>
    <row r="5" spans="2:17" ht="62.25" customHeight="1" thickBot="1">
      <c r="B5" s="445" t="s">
        <v>425</v>
      </c>
      <c r="C5" s="446" t="s">
        <v>409</v>
      </c>
      <c r="D5" s="446" t="s">
        <v>426</v>
      </c>
      <c r="E5" s="446" t="s">
        <v>502</v>
      </c>
      <c r="F5" s="446" t="s">
        <v>503</v>
      </c>
      <c r="G5" s="446" t="s">
        <v>504</v>
      </c>
      <c r="H5" s="446" t="s">
        <v>505</v>
      </c>
      <c r="I5" s="446" t="s">
        <v>506</v>
      </c>
      <c r="J5" s="446" t="s">
        <v>507</v>
      </c>
      <c r="K5" s="446" t="s">
        <v>508</v>
      </c>
      <c r="L5" s="446" t="s">
        <v>509</v>
      </c>
      <c r="M5" s="446" t="s">
        <v>510</v>
      </c>
      <c r="N5" s="446" t="s">
        <v>511</v>
      </c>
      <c r="O5" s="446" t="s">
        <v>512</v>
      </c>
      <c r="P5" s="446" t="s">
        <v>513</v>
      </c>
      <c r="Q5" s="447" t="s">
        <v>514</v>
      </c>
    </row>
    <row r="6" spans="2:17">
      <c r="B6" s="435" t="s">
        <v>84</v>
      </c>
      <c r="C6" s="131" t="s">
        <v>85</v>
      </c>
      <c r="D6" s="131" t="s">
        <v>86</v>
      </c>
      <c r="E6" s="132">
        <v>47274</v>
      </c>
      <c r="F6" s="132">
        <v>46884</v>
      </c>
      <c r="G6" s="132">
        <v>94158</v>
      </c>
      <c r="H6" s="95">
        <v>0.57066490000000003</v>
      </c>
      <c r="I6" s="132">
        <v>87723</v>
      </c>
      <c r="J6" s="118">
        <v>0.53166000000000002</v>
      </c>
      <c r="K6" s="436">
        <v>0</v>
      </c>
      <c r="L6" s="436">
        <v>0</v>
      </c>
      <c r="M6" s="132">
        <v>20756</v>
      </c>
      <c r="N6" s="133">
        <v>0.1258</v>
      </c>
      <c r="O6" s="132">
        <v>319.32308</v>
      </c>
      <c r="P6" s="132">
        <v>194</v>
      </c>
      <c r="Q6" s="437">
        <v>56</v>
      </c>
    </row>
    <row r="7" spans="2:17">
      <c r="B7" s="435" t="s">
        <v>87</v>
      </c>
      <c r="C7" s="131" t="s">
        <v>88</v>
      </c>
      <c r="D7" s="131" t="s">
        <v>89</v>
      </c>
      <c r="E7" s="132">
        <v>30757</v>
      </c>
      <c r="F7" s="132">
        <v>7309</v>
      </c>
      <c r="G7" s="132">
        <v>38066</v>
      </c>
      <c r="H7" s="95">
        <v>0.50246179999999996</v>
      </c>
      <c r="I7" s="132">
        <v>81018</v>
      </c>
      <c r="J7" s="118">
        <v>1.06942</v>
      </c>
      <c r="K7" s="436">
        <v>241</v>
      </c>
      <c r="L7" s="436">
        <v>728</v>
      </c>
      <c r="M7" s="132">
        <v>29015</v>
      </c>
      <c r="N7" s="133">
        <v>0.38299</v>
      </c>
      <c r="O7" s="132">
        <v>1193.05099</v>
      </c>
      <c r="P7" s="132">
        <v>0</v>
      </c>
      <c r="Q7" s="437">
        <v>0</v>
      </c>
    </row>
    <row r="8" spans="2:17">
      <c r="B8" s="435" t="s">
        <v>90</v>
      </c>
      <c r="C8" s="131" t="s">
        <v>91</v>
      </c>
      <c r="D8" s="131" t="s">
        <v>86</v>
      </c>
      <c r="E8" s="132">
        <v>5201</v>
      </c>
      <c r="F8" s="132">
        <v>1995</v>
      </c>
      <c r="G8" s="132">
        <v>7196</v>
      </c>
      <c r="H8" s="95">
        <v>0.18757170000000001</v>
      </c>
      <c r="I8" s="132">
        <v>38864</v>
      </c>
      <c r="J8" s="118">
        <v>1.0130300000000001</v>
      </c>
      <c r="K8" s="438" t="s">
        <v>308</v>
      </c>
      <c r="L8" s="438" t="s">
        <v>308</v>
      </c>
      <c r="M8" s="132">
        <v>600</v>
      </c>
      <c r="N8" s="133">
        <v>1.5640000000000001E-2</v>
      </c>
      <c r="O8" s="132">
        <v>56.603769999999997</v>
      </c>
      <c r="P8" s="132">
        <v>4012</v>
      </c>
      <c r="Q8" s="437">
        <v>4753</v>
      </c>
    </row>
    <row r="9" spans="2:17">
      <c r="B9" s="435" t="s">
        <v>92</v>
      </c>
      <c r="C9" s="131" t="s">
        <v>93</v>
      </c>
      <c r="D9" s="131" t="s">
        <v>89</v>
      </c>
      <c r="E9" s="132">
        <v>50726</v>
      </c>
      <c r="F9" s="132">
        <v>36712</v>
      </c>
      <c r="G9" s="132">
        <v>87438</v>
      </c>
      <c r="H9" s="95">
        <v>0.56441470000000005</v>
      </c>
      <c r="I9" s="132">
        <v>172303</v>
      </c>
      <c r="J9" s="118">
        <v>1.11222</v>
      </c>
      <c r="K9" s="436">
        <v>19</v>
      </c>
      <c r="L9" s="436">
        <v>115</v>
      </c>
      <c r="M9" s="132">
        <v>155064</v>
      </c>
      <c r="N9" s="133">
        <v>1.0009399999999999</v>
      </c>
      <c r="O9" s="132">
        <v>3256.9628200000002</v>
      </c>
      <c r="P9" s="132">
        <v>30437</v>
      </c>
      <c r="Q9" s="437">
        <v>18937</v>
      </c>
    </row>
    <row r="10" spans="2:17">
      <c r="B10" s="435" t="s">
        <v>94</v>
      </c>
      <c r="C10" s="131" t="s">
        <v>95</v>
      </c>
      <c r="D10" s="131" t="s">
        <v>89</v>
      </c>
      <c r="E10" s="132">
        <v>33779</v>
      </c>
      <c r="F10" s="132">
        <v>7955</v>
      </c>
      <c r="G10" s="132">
        <v>41734</v>
      </c>
      <c r="H10" s="95">
        <v>0.83019690000000002</v>
      </c>
      <c r="I10" s="132">
        <v>40500</v>
      </c>
      <c r="J10" s="118">
        <v>0.80564999999999998</v>
      </c>
      <c r="K10" s="436">
        <v>8</v>
      </c>
      <c r="L10" s="438" t="s">
        <v>308</v>
      </c>
      <c r="M10" s="132">
        <v>17925</v>
      </c>
      <c r="N10" s="133">
        <v>0.35657</v>
      </c>
      <c r="O10" s="132">
        <v>1120.3125</v>
      </c>
      <c r="P10" s="132">
        <v>1287</v>
      </c>
      <c r="Q10" s="437">
        <v>2779</v>
      </c>
    </row>
    <row r="11" spans="2:17">
      <c r="B11" s="435" t="s">
        <v>96</v>
      </c>
      <c r="C11" s="131" t="s">
        <v>97</v>
      </c>
      <c r="D11" s="131" t="s">
        <v>89</v>
      </c>
      <c r="E11" s="132">
        <v>5009</v>
      </c>
      <c r="F11" s="132">
        <v>11706</v>
      </c>
      <c r="G11" s="132">
        <v>16715</v>
      </c>
      <c r="H11" s="95">
        <v>0.25213439999999998</v>
      </c>
      <c r="I11" s="132">
        <v>36751</v>
      </c>
      <c r="J11" s="118">
        <v>0.55435999999999996</v>
      </c>
      <c r="K11" s="436">
        <v>114</v>
      </c>
      <c r="L11" s="436">
        <v>220</v>
      </c>
      <c r="M11" s="132">
        <v>7073</v>
      </c>
      <c r="N11" s="133">
        <v>0.10668999999999999</v>
      </c>
      <c r="O11" s="132">
        <v>400.73653999999999</v>
      </c>
      <c r="P11" s="132">
        <v>3030</v>
      </c>
      <c r="Q11" s="437">
        <v>4363</v>
      </c>
    </row>
    <row r="12" spans="2:17">
      <c r="B12" s="435" t="s">
        <v>98</v>
      </c>
      <c r="C12" s="131" t="s">
        <v>99</v>
      </c>
      <c r="D12" s="131" t="s">
        <v>86</v>
      </c>
      <c r="E12" s="132">
        <v>2804</v>
      </c>
      <c r="F12" s="132">
        <v>6642</v>
      </c>
      <c r="G12" s="132">
        <v>9446</v>
      </c>
      <c r="H12" s="95">
        <v>0.27399560000000001</v>
      </c>
      <c r="I12" s="132">
        <v>15847</v>
      </c>
      <c r="J12" s="118">
        <v>0.45967000000000002</v>
      </c>
      <c r="K12" s="436">
        <v>5</v>
      </c>
      <c r="L12" s="436">
        <v>41</v>
      </c>
      <c r="M12" s="132">
        <v>2770</v>
      </c>
      <c r="N12" s="133">
        <v>8.0350000000000005E-2</v>
      </c>
      <c r="O12" s="132">
        <v>269.98050999999998</v>
      </c>
      <c r="P12" s="132">
        <v>2090</v>
      </c>
      <c r="Q12" s="437">
        <v>3154</v>
      </c>
    </row>
    <row r="13" spans="2:17">
      <c r="B13" s="435" t="s">
        <v>100</v>
      </c>
      <c r="C13" s="131" t="s">
        <v>101</v>
      </c>
      <c r="D13" s="131" t="s">
        <v>86</v>
      </c>
      <c r="E13" s="132">
        <v>24597</v>
      </c>
      <c r="F13" s="132">
        <v>36022</v>
      </c>
      <c r="G13" s="132">
        <v>60619</v>
      </c>
      <c r="H13" s="95">
        <v>0.66724269999999997</v>
      </c>
      <c r="I13" s="132">
        <v>75998</v>
      </c>
      <c r="J13" s="118">
        <v>0.83652000000000004</v>
      </c>
      <c r="K13" s="436">
        <v>17</v>
      </c>
      <c r="L13" s="436">
        <v>469</v>
      </c>
      <c r="M13" s="132">
        <v>22034</v>
      </c>
      <c r="N13" s="133">
        <v>0.24253</v>
      </c>
      <c r="O13" s="132">
        <v>740.88769000000002</v>
      </c>
      <c r="P13" s="132">
        <v>5842</v>
      </c>
      <c r="Q13" s="437">
        <v>10517</v>
      </c>
    </row>
    <row r="14" spans="2:17">
      <c r="B14" s="435" t="s">
        <v>102</v>
      </c>
      <c r="C14" s="131" t="s">
        <v>103</v>
      </c>
      <c r="D14" s="131" t="s">
        <v>86</v>
      </c>
      <c r="E14" s="132">
        <v>46074</v>
      </c>
      <c r="F14" s="132">
        <v>8963</v>
      </c>
      <c r="G14" s="132">
        <v>55037</v>
      </c>
      <c r="H14" s="95">
        <v>0.38441979999999998</v>
      </c>
      <c r="I14" s="132">
        <v>247245</v>
      </c>
      <c r="J14" s="118">
        <v>1.72695</v>
      </c>
      <c r="K14" s="438" t="s">
        <v>308</v>
      </c>
      <c r="L14" s="438" t="s">
        <v>308</v>
      </c>
      <c r="M14" s="132">
        <v>31796</v>
      </c>
      <c r="N14" s="133">
        <v>0.22209000000000001</v>
      </c>
      <c r="O14" s="132">
        <v>1870.35294</v>
      </c>
      <c r="P14" s="132">
        <v>14</v>
      </c>
      <c r="Q14" s="437">
        <v>207</v>
      </c>
    </row>
    <row r="15" spans="2:17">
      <c r="B15" s="435" t="s">
        <v>104</v>
      </c>
      <c r="C15" s="131" t="s">
        <v>105</v>
      </c>
      <c r="D15" s="131" t="s">
        <v>86</v>
      </c>
      <c r="E15" s="132">
        <v>79607</v>
      </c>
      <c r="F15" s="132">
        <v>47274</v>
      </c>
      <c r="G15" s="132">
        <v>126881</v>
      </c>
      <c r="H15" s="95">
        <v>0.48306359999999998</v>
      </c>
      <c r="I15" s="132">
        <v>249823</v>
      </c>
      <c r="J15" s="118">
        <v>0.95113000000000003</v>
      </c>
      <c r="K15" s="436">
        <v>70</v>
      </c>
      <c r="L15" s="436">
        <v>25177</v>
      </c>
      <c r="M15" s="132">
        <v>66087</v>
      </c>
      <c r="N15" s="133">
        <v>0.25161</v>
      </c>
      <c r="O15" s="132">
        <v>926.88639999999998</v>
      </c>
      <c r="P15" s="132">
        <v>68317</v>
      </c>
      <c r="Q15" s="437">
        <v>34972</v>
      </c>
    </row>
    <row r="16" spans="2:17">
      <c r="B16" s="435" t="s">
        <v>106</v>
      </c>
      <c r="C16" s="131" t="s">
        <v>107</v>
      </c>
      <c r="D16" s="131" t="s">
        <v>86</v>
      </c>
      <c r="E16" s="132">
        <v>12554</v>
      </c>
      <c r="F16" s="132">
        <v>3999</v>
      </c>
      <c r="G16" s="132">
        <v>16553</v>
      </c>
      <c r="H16" s="95">
        <v>0.18074319999999999</v>
      </c>
      <c r="I16" s="132">
        <v>34157</v>
      </c>
      <c r="J16" s="118">
        <v>0.37296000000000001</v>
      </c>
      <c r="K16" s="436">
        <v>87</v>
      </c>
      <c r="L16" s="436">
        <v>1153</v>
      </c>
      <c r="M16" s="132">
        <v>21008</v>
      </c>
      <c r="N16" s="133">
        <v>0.22939000000000001</v>
      </c>
      <c r="O16" s="132">
        <v>877.16075000000001</v>
      </c>
      <c r="P16" s="132">
        <v>71</v>
      </c>
      <c r="Q16" s="437">
        <v>80</v>
      </c>
    </row>
    <row r="17" spans="2:17">
      <c r="B17" s="435" t="s">
        <v>108</v>
      </c>
      <c r="C17" s="131" t="s">
        <v>109</v>
      </c>
      <c r="D17" s="131" t="s">
        <v>86</v>
      </c>
      <c r="E17" s="132">
        <v>54855</v>
      </c>
      <c r="F17" s="132">
        <v>17334</v>
      </c>
      <c r="G17" s="132">
        <v>72189</v>
      </c>
      <c r="H17" s="95">
        <v>0.3384547</v>
      </c>
      <c r="I17" s="132">
        <v>111038</v>
      </c>
      <c r="J17" s="118">
        <v>0.52059999999999995</v>
      </c>
      <c r="K17" s="438" t="s">
        <v>308</v>
      </c>
      <c r="L17" s="436">
        <v>0</v>
      </c>
      <c r="M17" s="132">
        <v>33876</v>
      </c>
      <c r="N17" s="133">
        <v>0.15883</v>
      </c>
      <c r="O17" s="132">
        <v>609.28057999999999</v>
      </c>
      <c r="P17" s="132">
        <v>187</v>
      </c>
      <c r="Q17" s="437">
        <v>147</v>
      </c>
    </row>
    <row r="18" spans="2:17">
      <c r="B18" s="435" t="s">
        <v>110</v>
      </c>
      <c r="C18" s="131" t="s">
        <v>111</v>
      </c>
      <c r="D18" s="131" t="s">
        <v>86</v>
      </c>
      <c r="E18" s="132">
        <v>13510</v>
      </c>
      <c r="F18" s="132">
        <v>3732</v>
      </c>
      <c r="G18" s="132">
        <v>17242</v>
      </c>
      <c r="H18" s="95">
        <v>0.20577880000000001</v>
      </c>
      <c r="I18" s="132">
        <v>58989</v>
      </c>
      <c r="J18" s="118">
        <v>0.70401999999999998</v>
      </c>
      <c r="K18" s="436">
        <v>0</v>
      </c>
      <c r="L18" s="436">
        <v>0</v>
      </c>
      <c r="M18" s="132">
        <v>4290</v>
      </c>
      <c r="N18" s="133">
        <v>5.1200000000000002E-2</v>
      </c>
      <c r="O18" s="132">
        <v>204.28570999999999</v>
      </c>
      <c r="P18" s="132">
        <v>9471</v>
      </c>
      <c r="Q18" s="437">
        <v>13818</v>
      </c>
    </row>
    <row r="19" spans="2:17">
      <c r="B19" s="435" t="s">
        <v>112</v>
      </c>
      <c r="C19" s="131" t="s">
        <v>113</v>
      </c>
      <c r="D19" s="131" t="s">
        <v>86</v>
      </c>
      <c r="E19" s="132">
        <v>22973</v>
      </c>
      <c r="F19" s="132">
        <v>11612</v>
      </c>
      <c r="G19" s="132">
        <v>34585</v>
      </c>
      <c r="H19" s="95">
        <v>0.48720869999999999</v>
      </c>
      <c r="I19" s="132">
        <v>64560</v>
      </c>
      <c r="J19" s="118">
        <v>0.90947999999999996</v>
      </c>
      <c r="K19" s="438" t="s">
        <v>308</v>
      </c>
      <c r="L19" s="436">
        <v>0</v>
      </c>
      <c r="M19" s="132">
        <v>23452</v>
      </c>
      <c r="N19" s="133">
        <v>0.33038000000000001</v>
      </c>
      <c r="O19" s="132">
        <v>957.22448999999995</v>
      </c>
      <c r="P19" s="132">
        <v>7487</v>
      </c>
      <c r="Q19" s="437">
        <v>8260</v>
      </c>
    </row>
    <row r="20" spans="2:17">
      <c r="B20" s="435" t="s">
        <v>114</v>
      </c>
      <c r="C20" s="131" t="s">
        <v>115</v>
      </c>
      <c r="D20" s="131" t="s">
        <v>86</v>
      </c>
      <c r="E20" s="132">
        <v>3061</v>
      </c>
      <c r="F20" s="132">
        <v>994</v>
      </c>
      <c r="G20" s="132">
        <v>4055</v>
      </c>
      <c r="H20" s="95">
        <v>0.17297270000000001</v>
      </c>
      <c r="I20" s="132">
        <v>4284</v>
      </c>
      <c r="J20" s="118">
        <v>0.18274000000000001</v>
      </c>
      <c r="K20" s="436">
        <v>85</v>
      </c>
      <c r="L20" s="436">
        <v>452</v>
      </c>
      <c r="M20" s="132">
        <v>671</v>
      </c>
      <c r="N20" s="133">
        <v>2.862E-2</v>
      </c>
      <c r="O20" s="132">
        <v>99.113740000000007</v>
      </c>
      <c r="P20" s="132">
        <v>765</v>
      </c>
      <c r="Q20" s="437">
        <v>2535</v>
      </c>
    </row>
    <row r="21" spans="2:17">
      <c r="B21" s="435" t="s">
        <v>116</v>
      </c>
      <c r="C21" s="131" t="s">
        <v>117</v>
      </c>
      <c r="D21" s="131" t="s">
        <v>86</v>
      </c>
      <c r="E21" s="132">
        <v>87260</v>
      </c>
      <c r="F21" s="132">
        <v>11525</v>
      </c>
      <c r="G21" s="132">
        <v>98785</v>
      </c>
      <c r="H21" s="95">
        <v>0.83496040000000005</v>
      </c>
      <c r="I21" s="132">
        <v>180885</v>
      </c>
      <c r="J21" s="118">
        <v>1.5288900000000001</v>
      </c>
      <c r="K21" s="436">
        <v>98</v>
      </c>
      <c r="L21" s="436">
        <v>32956</v>
      </c>
      <c r="M21" s="132">
        <v>31628</v>
      </c>
      <c r="N21" s="133">
        <v>0.26733000000000001</v>
      </c>
      <c r="O21" s="132">
        <v>883.46369000000004</v>
      </c>
      <c r="P21" s="132">
        <v>0</v>
      </c>
      <c r="Q21" s="437">
        <v>184</v>
      </c>
    </row>
    <row r="22" spans="2:17">
      <c r="B22" s="435" t="s">
        <v>118</v>
      </c>
      <c r="C22" s="131" t="s">
        <v>119</v>
      </c>
      <c r="D22" s="131" t="s">
        <v>120</v>
      </c>
      <c r="E22" s="132">
        <v>43953</v>
      </c>
      <c r="F22" s="132">
        <v>19112</v>
      </c>
      <c r="G22" s="132">
        <v>63065</v>
      </c>
      <c r="H22" s="95">
        <v>0.99098039999999998</v>
      </c>
      <c r="I22" s="132">
        <v>16883</v>
      </c>
      <c r="J22" s="118">
        <v>0.26529000000000003</v>
      </c>
      <c r="K22" s="436">
        <v>0</v>
      </c>
      <c r="L22" s="438" t="s">
        <v>308</v>
      </c>
      <c r="M22" s="131" t="s">
        <v>308</v>
      </c>
      <c r="N22" s="133">
        <v>0</v>
      </c>
      <c r="O22" s="132">
        <v>0</v>
      </c>
      <c r="P22" s="132">
        <v>0</v>
      </c>
      <c r="Q22" s="437">
        <v>0</v>
      </c>
    </row>
    <row r="23" spans="2:17">
      <c r="B23" s="435" t="s">
        <v>121</v>
      </c>
      <c r="C23" s="131" t="s">
        <v>122</v>
      </c>
      <c r="D23" s="131" t="s">
        <v>86</v>
      </c>
      <c r="E23" s="132">
        <v>744746</v>
      </c>
      <c r="F23" s="132">
        <v>424125</v>
      </c>
      <c r="G23" s="132">
        <v>1168871</v>
      </c>
      <c r="H23" s="95">
        <v>1.0627598</v>
      </c>
      <c r="I23" s="132">
        <v>970598</v>
      </c>
      <c r="J23" s="118">
        <v>0.88249</v>
      </c>
      <c r="K23" s="438" t="s">
        <v>308</v>
      </c>
      <c r="L23" s="438" t="s">
        <v>308</v>
      </c>
      <c r="M23" s="132">
        <v>584947</v>
      </c>
      <c r="N23" s="133">
        <v>0.53183999999999998</v>
      </c>
      <c r="O23" s="132">
        <v>1376.3458800000001</v>
      </c>
      <c r="P23" s="132">
        <v>195</v>
      </c>
      <c r="Q23" s="437">
        <v>164</v>
      </c>
    </row>
    <row r="24" spans="2:17">
      <c r="B24" s="435" t="s">
        <v>123</v>
      </c>
      <c r="C24" s="131" t="s">
        <v>124</v>
      </c>
      <c r="D24" s="131" t="s">
        <v>86</v>
      </c>
      <c r="E24" s="132">
        <v>24918</v>
      </c>
      <c r="F24" s="132">
        <v>14834</v>
      </c>
      <c r="G24" s="132">
        <v>39752</v>
      </c>
      <c r="H24" s="95">
        <v>0.52509079999999997</v>
      </c>
      <c r="I24" s="132">
        <v>5822</v>
      </c>
      <c r="J24" s="118">
        <v>7.6899999999999996E-2</v>
      </c>
      <c r="K24" s="436">
        <v>15</v>
      </c>
      <c r="L24" s="436">
        <v>179</v>
      </c>
      <c r="M24" s="132">
        <v>10830</v>
      </c>
      <c r="N24" s="133">
        <v>0.14305999999999999</v>
      </c>
      <c r="O24" s="132">
        <v>618.85713999999996</v>
      </c>
      <c r="P24" s="132">
        <v>0</v>
      </c>
      <c r="Q24" s="437">
        <v>18</v>
      </c>
    </row>
    <row r="25" spans="2:17">
      <c r="B25" s="435" t="s">
        <v>125</v>
      </c>
      <c r="C25" s="131" t="s">
        <v>126</v>
      </c>
      <c r="D25" s="131" t="s">
        <v>86</v>
      </c>
      <c r="E25" s="132">
        <v>12851</v>
      </c>
      <c r="F25" s="132">
        <v>22722</v>
      </c>
      <c r="G25" s="132">
        <v>35573</v>
      </c>
      <c r="H25" s="95">
        <v>0.39437919999999999</v>
      </c>
      <c r="I25" s="132">
        <v>61324</v>
      </c>
      <c r="J25" s="118">
        <v>0.67986999999999997</v>
      </c>
      <c r="K25" s="436">
        <v>239</v>
      </c>
      <c r="L25" s="436">
        <v>2320</v>
      </c>
      <c r="M25" s="132">
        <v>30211</v>
      </c>
      <c r="N25" s="133">
        <v>0.33493000000000001</v>
      </c>
      <c r="O25" s="132">
        <v>1655.39726</v>
      </c>
      <c r="P25" s="132">
        <v>5320</v>
      </c>
      <c r="Q25" s="437">
        <v>7624</v>
      </c>
    </row>
    <row r="26" spans="2:17">
      <c r="B26" s="435" t="s">
        <v>127</v>
      </c>
      <c r="C26" s="131" t="s">
        <v>128</v>
      </c>
      <c r="D26" s="131" t="s">
        <v>86</v>
      </c>
      <c r="E26" s="132">
        <v>31202</v>
      </c>
      <c r="F26" s="132">
        <v>12854</v>
      </c>
      <c r="G26" s="132">
        <v>44056</v>
      </c>
      <c r="H26" s="95">
        <v>0.78325959999999994</v>
      </c>
      <c r="I26" s="132">
        <v>12363</v>
      </c>
      <c r="J26" s="118">
        <v>0.2198</v>
      </c>
      <c r="K26" s="438" t="s">
        <v>308</v>
      </c>
      <c r="L26" s="438" t="s">
        <v>308</v>
      </c>
      <c r="M26" s="132">
        <v>115167</v>
      </c>
      <c r="N26" s="133">
        <v>2.04752</v>
      </c>
      <c r="O26" s="132">
        <v>4818.7029300000004</v>
      </c>
      <c r="P26" s="132">
        <v>0</v>
      </c>
      <c r="Q26" s="437">
        <v>0</v>
      </c>
    </row>
    <row r="27" spans="2:17">
      <c r="B27" s="435" t="s">
        <v>129</v>
      </c>
      <c r="C27" s="131" t="s">
        <v>130</v>
      </c>
      <c r="D27" s="131" t="s">
        <v>89</v>
      </c>
      <c r="E27" s="132">
        <v>27913</v>
      </c>
      <c r="F27" s="132">
        <v>11030</v>
      </c>
      <c r="G27" s="132">
        <v>38943</v>
      </c>
      <c r="H27" s="95">
        <v>0.20796110000000001</v>
      </c>
      <c r="I27" s="132">
        <v>85577</v>
      </c>
      <c r="J27" s="118">
        <v>0.45699000000000001</v>
      </c>
      <c r="K27" s="436">
        <v>32</v>
      </c>
      <c r="L27" s="436">
        <v>92</v>
      </c>
      <c r="M27" s="132">
        <v>51064</v>
      </c>
      <c r="N27" s="133">
        <v>0.27268999999999999</v>
      </c>
      <c r="O27" s="132">
        <v>1805.65771</v>
      </c>
      <c r="P27" s="132">
        <v>28</v>
      </c>
      <c r="Q27" s="437">
        <v>0</v>
      </c>
    </row>
    <row r="28" spans="2:17">
      <c r="B28" s="435" t="s">
        <v>131</v>
      </c>
      <c r="C28" s="131" t="s">
        <v>132</v>
      </c>
      <c r="D28" s="131" t="s">
        <v>86</v>
      </c>
      <c r="E28" s="132">
        <v>106073</v>
      </c>
      <c r="F28" s="132">
        <v>30113</v>
      </c>
      <c r="G28" s="132">
        <v>136186</v>
      </c>
      <c r="H28" s="95">
        <v>0.409715</v>
      </c>
      <c r="I28" s="132">
        <v>110195</v>
      </c>
      <c r="J28" s="118">
        <v>0.33151999999999998</v>
      </c>
      <c r="K28" s="436">
        <v>28</v>
      </c>
      <c r="L28" s="436">
        <v>11169</v>
      </c>
      <c r="M28" s="132">
        <v>56652</v>
      </c>
      <c r="N28" s="133">
        <v>0.17044000000000001</v>
      </c>
      <c r="O28" s="132">
        <v>381.41789999999997</v>
      </c>
      <c r="P28" s="132">
        <v>34963</v>
      </c>
      <c r="Q28" s="437">
        <v>35619</v>
      </c>
    </row>
    <row r="29" spans="2:17">
      <c r="B29" s="435" t="s">
        <v>133</v>
      </c>
      <c r="C29" s="131" t="s">
        <v>134</v>
      </c>
      <c r="D29" s="131" t="s">
        <v>86</v>
      </c>
      <c r="E29" s="132">
        <v>54372</v>
      </c>
      <c r="F29" s="132">
        <v>37275</v>
      </c>
      <c r="G29" s="132">
        <v>91647</v>
      </c>
      <c r="H29" s="95">
        <v>0.5633783</v>
      </c>
      <c r="I29" s="132">
        <v>170172</v>
      </c>
      <c r="J29" s="118">
        <v>1.04609</v>
      </c>
      <c r="K29" s="436">
        <v>94</v>
      </c>
      <c r="L29" s="436">
        <v>11366</v>
      </c>
      <c r="M29" s="132">
        <v>125611</v>
      </c>
      <c r="N29" s="133">
        <v>0.77215999999999996</v>
      </c>
      <c r="O29" s="132">
        <v>2070.0560300000002</v>
      </c>
      <c r="P29" s="132">
        <v>13115</v>
      </c>
      <c r="Q29" s="437">
        <v>21851</v>
      </c>
    </row>
    <row r="30" spans="2:17">
      <c r="B30" s="435" t="s">
        <v>135</v>
      </c>
      <c r="C30" s="131" t="s">
        <v>136</v>
      </c>
      <c r="D30" s="131" t="s">
        <v>86</v>
      </c>
      <c r="E30" s="132">
        <v>6146</v>
      </c>
      <c r="F30" s="132">
        <v>11269</v>
      </c>
      <c r="G30" s="132">
        <v>17415</v>
      </c>
      <c r="H30" s="95">
        <v>0.40287319999999999</v>
      </c>
      <c r="I30" s="132">
        <v>31003</v>
      </c>
      <c r="J30" s="118">
        <v>0.71721000000000001</v>
      </c>
      <c r="K30" s="436">
        <v>602</v>
      </c>
      <c r="L30" s="436">
        <v>2010</v>
      </c>
      <c r="M30" s="132">
        <v>2613</v>
      </c>
      <c r="N30" s="133">
        <v>6.0449999999999997E-2</v>
      </c>
      <c r="O30" s="132">
        <v>193.69904</v>
      </c>
      <c r="P30" s="132">
        <v>2812</v>
      </c>
      <c r="Q30" s="437">
        <v>4645</v>
      </c>
    </row>
    <row r="31" spans="2:17">
      <c r="B31" s="435" t="s">
        <v>137</v>
      </c>
      <c r="C31" s="131" t="s">
        <v>138</v>
      </c>
      <c r="D31" s="131" t="s">
        <v>86</v>
      </c>
      <c r="E31" s="132">
        <v>1374</v>
      </c>
      <c r="F31" s="132">
        <v>306</v>
      </c>
      <c r="G31" s="132">
        <v>1680</v>
      </c>
      <c r="H31" s="95">
        <v>0</v>
      </c>
      <c r="I31" s="132">
        <v>4235</v>
      </c>
      <c r="J31" s="118">
        <v>0</v>
      </c>
      <c r="K31" s="436">
        <v>0</v>
      </c>
      <c r="L31" s="436">
        <v>0</v>
      </c>
      <c r="M31" s="132">
        <v>1185</v>
      </c>
      <c r="N31" s="133">
        <v>0</v>
      </c>
      <c r="O31" s="132">
        <v>131.66667000000001</v>
      </c>
      <c r="P31" s="132">
        <v>3</v>
      </c>
      <c r="Q31" s="437">
        <v>463</v>
      </c>
    </row>
    <row r="32" spans="2:17">
      <c r="B32" s="435" t="s">
        <v>139</v>
      </c>
      <c r="C32" s="131" t="s">
        <v>140</v>
      </c>
      <c r="D32" s="131" t="s">
        <v>86</v>
      </c>
      <c r="E32" s="132">
        <v>126377</v>
      </c>
      <c r="F32" s="132">
        <v>76738</v>
      </c>
      <c r="G32" s="132">
        <v>203115</v>
      </c>
      <c r="H32" s="95">
        <v>0.64777280000000004</v>
      </c>
      <c r="I32" s="132">
        <v>86111</v>
      </c>
      <c r="J32" s="118">
        <v>0.27461999999999998</v>
      </c>
      <c r="K32" s="436">
        <v>0</v>
      </c>
      <c r="L32" s="436">
        <v>0</v>
      </c>
      <c r="M32" s="132">
        <v>30169</v>
      </c>
      <c r="N32" s="133">
        <v>9.6210000000000004E-2</v>
      </c>
      <c r="O32" s="132">
        <v>191.73181</v>
      </c>
      <c r="P32" s="132">
        <v>0</v>
      </c>
      <c r="Q32" s="437">
        <v>0</v>
      </c>
    </row>
    <row r="33" spans="2:17">
      <c r="B33" s="435" t="s">
        <v>141</v>
      </c>
      <c r="C33" s="131" t="s">
        <v>142</v>
      </c>
      <c r="D33" s="131" t="s">
        <v>89</v>
      </c>
      <c r="E33" s="132">
        <v>32201</v>
      </c>
      <c r="F33" s="132">
        <v>18556</v>
      </c>
      <c r="G33" s="132">
        <v>50757</v>
      </c>
      <c r="H33" s="95">
        <v>0.43836150000000002</v>
      </c>
      <c r="I33" s="132">
        <v>126994</v>
      </c>
      <c r="J33" s="118">
        <v>1.0967800000000001</v>
      </c>
      <c r="K33" s="436">
        <v>726</v>
      </c>
      <c r="L33" s="436">
        <v>5989</v>
      </c>
      <c r="M33" s="132">
        <v>33626</v>
      </c>
      <c r="N33" s="133">
        <v>0.29041</v>
      </c>
      <c r="O33" s="132">
        <v>749.40940000000001</v>
      </c>
      <c r="P33" s="132">
        <v>318</v>
      </c>
      <c r="Q33" s="437">
        <v>541</v>
      </c>
    </row>
    <row r="34" spans="2:17">
      <c r="B34" s="435" t="s">
        <v>143</v>
      </c>
      <c r="C34" s="131" t="s">
        <v>144</v>
      </c>
      <c r="D34" s="131" t="s">
        <v>86</v>
      </c>
      <c r="E34" s="132">
        <v>15302</v>
      </c>
      <c r="F34" s="132">
        <v>13129</v>
      </c>
      <c r="G34" s="132">
        <v>28431</v>
      </c>
      <c r="H34" s="95">
        <v>0.54263850000000002</v>
      </c>
      <c r="I34" s="132">
        <v>54297</v>
      </c>
      <c r="J34" s="118">
        <v>1.0363199999999999</v>
      </c>
      <c r="K34" s="436">
        <v>90</v>
      </c>
      <c r="L34" s="436">
        <v>353</v>
      </c>
      <c r="M34" s="132">
        <v>4638</v>
      </c>
      <c r="N34" s="133">
        <v>8.8520000000000001E-2</v>
      </c>
      <c r="O34" s="132">
        <v>463.8</v>
      </c>
      <c r="P34" s="132">
        <v>14</v>
      </c>
      <c r="Q34" s="437">
        <v>12</v>
      </c>
    </row>
    <row r="35" spans="2:17">
      <c r="B35" s="435" t="s">
        <v>145</v>
      </c>
      <c r="C35" s="131" t="s">
        <v>146</v>
      </c>
      <c r="D35" s="131" t="s">
        <v>120</v>
      </c>
      <c r="E35" s="132">
        <v>3534</v>
      </c>
      <c r="F35" s="132">
        <v>38348</v>
      </c>
      <c r="G35" s="132">
        <v>41882</v>
      </c>
      <c r="H35" s="95">
        <v>9.0379801000000004</v>
      </c>
      <c r="I35" s="132">
        <v>16805</v>
      </c>
      <c r="J35" s="118">
        <v>3.6264599999999998</v>
      </c>
      <c r="K35" s="436">
        <v>96</v>
      </c>
      <c r="L35" s="436">
        <v>125</v>
      </c>
      <c r="M35" s="132">
        <v>3301</v>
      </c>
      <c r="N35" s="133">
        <v>0.71233999999999997</v>
      </c>
      <c r="O35" s="132">
        <v>676.43443000000002</v>
      </c>
      <c r="P35" s="132">
        <v>1349</v>
      </c>
      <c r="Q35" s="437">
        <v>1732</v>
      </c>
    </row>
    <row r="36" spans="2:17">
      <c r="B36" s="435" t="s">
        <v>147</v>
      </c>
      <c r="C36" s="131" t="s">
        <v>148</v>
      </c>
      <c r="D36" s="131" t="s">
        <v>89</v>
      </c>
      <c r="E36" s="132">
        <v>26107</v>
      </c>
      <c r="F36" s="132">
        <v>17372</v>
      </c>
      <c r="G36" s="132">
        <v>43479</v>
      </c>
      <c r="H36" s="95">
        <v>0.45757740000000002</v>
      </c>
      <c r="I36" s="132">
        <v>123309</v>
      </c>
      <c r="J36" s="118">
        <v>1.29772</v>
      </c>
      <c r="K36" s="436">
        <v>3004</v>
      </c>
      <c r="L36" s="436">
        <v>6287</v>
      </c>
      <c r="M36" s="132">
        <v>69491</v>
      </c>
      <c r="N36" s="133">
        <v>0.73133000000000004</v>
      </c>
      <c r="O36" s="132">
        <v>1286.8703700000001</v>
      </c>
      <c r="P36" s="132">
        <v>14090</v>
      </c>
      <c r="Q36" s="437">
        <v>22281</v>
      </c>
    </row>
    <row r="37" spans="2:17">
      <c r="B37" s="435" t="s">
        <v>149</v>
      </c>
      <c r="C37" s="131" t="s">
        <v>150</v>
      </c>
      <c r="D37" s="131" t="s">
        <v>86</v>
      </c>
      <c r="E37" s="132">
        <v>87703</v>
      </c>
      <c r="F37" s="132">
        <v>21535</v>
      </c>
      <c r="G37" s="132">
        <v>109238</v>
      </c>
      <c r="H37" s="95">
        <v>0.28552240000000001</v>
      </c>
      <c r="I37" s="132">
        <v>1000000</v>
      </c>
      <c r="J37" s="118">
        <v>2.6137600000000001</v>
      </c>
      <c r="K37" s="436">
        <v>0</v>
      </c>
      <c r="L37" s="436">
        <v>0</v>
      </c>
      <c r="M37" s="132">
        <v>220197</v>
      </c>
      <c r="N37" s="133">
        <v>0.57554000000000005</v>
      </c>
      <c r="O37" s="132">
        <v>2064.66948</v>
      </c>
      <c r="P37" s="132">
        <v>69098</v>
      </c>
      <c r="Q37" s="437">
        <v>25088</v>
      </c>
    </row>
    <row r="38" spans="2:17">
      <c r="B38" s="435" t="s">
        <v>151</v>
      </c>
      <c r="C38" s="131" t="s">
        <v>152</v>
      </c>
      <c r="D38" s="131" t="s">
        <v>86</v>
      </c>
      <c r="E38" s="132">
        <v>9311</v>
      </c>
      <c r="F38" s="132">
        <v>12036</v>
      </c>
      <c r="G38" s="132">
        <v>21347</v>
      </c>
      <c r="H38" s="95">
        <v>0.30427470000000001</v>
      </c>
      <c r="I38" s="132">
        <v>6738</v>
      </c>
      <c r="J38" s="118">
        <v>9.604E-2</v>
      </c>
      <c r="K38" s="436">
        <v>0</v>
      </c>
      <c r="L38" s="436">
        <v>0</v>
      </c>
      <c r="M38" s="132">
        <v>3360</v>
      </c>
      <c r="N38" s="133">
        <v>4.7890000000000002E-2</v>
      </c>
      <c r="O38" s="132">
        <v>230.13699</v>
      </c>
      <c r="P38" s="132">
        <v>6418</v>
      </c>
      <c r="Q38" s="437">
        <v>7180</v>
      </c>
    </row>
    <row r="39" spans="2:17">
      <c r="B39" s="435" t="s">
        <v>153</v>
      </c>
      <c r="C39" s="131" t="s">
        <v>154</v>
      </c>
      <c r="D39" s="131" t="s">
        <v>86</v>
      </c>
      <c r="E39" s="132">
        <v>51953</v>
      </c>
      <c r="F39" s="132">
        <v>46242</v>
      </c>
      <c r="G39" s="132">
        <v>98195</v>
      </c>
      <c r="H39" s="95">
        <v>0.43078749999999999</v>
      </c>
      <c r="I39" s="132">
        <v>139777</v>
      </c>
      <c r="J39" s="118">
        <v>0.61321000000000003</v>
      </c>
      <c r="K39" s="436">
        <v>23</v>
      </c>
      <c r="L39" s="436">
        <v>49</v>
      </c>
      <c r="M39" s="132">
        <v>99424</v>
      </c>
      <c r="N39" s="133">
        <v>0.43618000000000001</v>
      </c>
      <c r="O39" s="132">
        <v>1670.9916000000001</v>
      </c>
      <c r="P39" s="132">
        <v>72</v>
      </c>
      <c r="Q39" s="437">
        <v>446</v>
      </c>
    </row>
    <row r="40" spans="2:17">
      <c r="B40" s="435" t="s">
        <v>155</v>
      </c>
      <c r="C40" s="131" t="s">
        <v>156</v>
      </c>
      <c r="D40" s="131" t="s">
        <v>120</v>
      </c>
      <c r="E40" s="132">
        <v>6684</v>
      </c>
      <c r="F40" s="132">
        <v>1495</v>
      </c>
      <c r="G40" s="132">
        <v>8179</v>
      </c>
      <c r="H40" s="95">
        <v>0.87776350000000003</v>
      </c>
      <c r="I40" s="132">
        <v>5637</v>
      </c>
      <c r="J40" s="118">
        <v>0.60496000000000005</v>
      </c>
      <c r="K40" s="436">
        <v>0</v>
      </c>
      <c r="L40" s="436">
        <v>0</v>
      </c>
      <c r="M40" s="132">
        <v>12168</v>
      </c>
      <c r="N40" s="133">
        <v>1.30586</v>
      </c>
      <c r="O40" s="132">
        <v>1509.67742</v>
      </c>
      <c r="P40" s="132">
        <v>2094</v>
      </c>
      <c r="Q40" s="437">
        <v>3184</v>
      </c>
    </row>
    <row r="41" spans="2:17">
      <c r="B41" s="435" t="s">
        <v>157</v>
      </c>
      <c r="C41" s="131" t="s">
        <v>158</v>
      </c>
      <c r="D41" s="131" t="s">
        <v>120</v>
      </c>
      <c r="E41" s="132">
        <v>3769</v>
      </c>
      <c r="F41" s="131" t="s">
        <v>308</v>
      </c>
      <c r="G41" s="131" t="s">
        <v>159</v>
      </c>
      <c r="H41" s="95">
        <v>0.51042799999999999</v>
      </c>
      <c r="I41" s="132">
        <v>13251</v>
      </c>
      <c r="J41" s="118">
        <v>1.7945599999999999</v>
      </c>
      <c r="K41" s="436">
        <v>2</v>
      </c>
      <c r="L41" s="436">
        <v>3</v>
      </c>
      <c r="M41" s="132">
        <v>1820</v>
      </c>
      <c r="N41" s="133">
        <v>0.24648</v>
      </c>
      <c r="O41" s="132">
        <v>581.46965</v>
      </c>
      <c r="P41" s="132">
        <v>0</v>
      </c>
      <c r="Q41" s="437">
        <v>299</v>
      </c>
    </row>
    <row r="42" spans="2:17">
      <c r="B42" s="435" t="s">
        <v>159</v>
      </c>
      <c r="C42" s="131" t="s">
        <v>160</v>
      </c>
      <c r="D42" s="131" t="s">
        <v>161</v>
      </c>
      <c r="E42" s="132">
        <v>7256</v>
      </c>
      <c r="F42" s="132">
        <v>950</v>
      </c>
      <c r="G42" s="132">
        <v>8206</v>
      </c>
      <c r="H42" s="95">
        <v>0.46934340000000002</v>
      </c>
      <c r="I42" s="132">
        <v>7992</v>
      </c>
      <c r="J42" s="118">
        <v>0.45710000000000001</v>
      </c>
      <c r="K42" s="436">
        <v>11</v>
      </c>
      <c r="L42" s="438" t="s">
        <v>308</v>
      </c>
      <c r="M42" s="132">
        <v>7</v>
      </c>
      <c r="N42" s="133">
        <v>4.0000000000000002E-4</v>
      </c>
      <c r="O42" s="132">
        <v>1.5555600000000001</v>
      </c>
      <c r="P42" s="132">
        <v>0</v>
      </c>
      <c r="Q42" s="437">
        <v>0</v>
      </c>
    </row>
    <row r="43" spans="2:17">
      <c r="B43" s="435" t="s">
        <v>162</v>
      </c>
      <c r="C43" s="131" t="s">
        <v>163</v>
      </c>
      <c r="D43" s="131" t="s">
        <v>86</v>
      </c>
      <c r="E43" s="132">
        <v>9351</v>
      </c>
      <c r="F43" s="132">
        <v>2585</v>
      </c>
      <c r="G43" s="132">
        <v>11936</v>
      </c>
      <c r="H43" s="95">
        <v>0.19541259999999999</v>
      </c>
      <c r="I43" s="132">
        <v>39714</v>
      </c>
      <c r="J43" s="118">
        <v>0.65019000000000005</v>
      </c>
      <c r="K43" s="436">
        <v>0</v>
      </c>
      <c r="L43" s="436">
        <v>0</v>
      </c>
      <c r="M43" s="132">
        <v>17994</v>
      </c>
      <c r="N43" s="133">
        <v>0.29459000000000002</v>
      </c>
      <c r="O43" s="132">
        <v>1191.65563</v>
      </c>
      <c r="P43" s="132">
        <v>4796</v>
      </c>
      <c r="Q43" s="437">
        <v>10162</v>
      </c>
    </row>
    <row r="44" spans="2:17">
      <c r="B44" s="435" t="s">
        <v>164</v>
      </c>
      <c r="C44" s="131" t="s">
        <v>165</v>
      </c>
      <c r="D44" s="131" t="s">
        <v>86</v>
      </c>
      <c r="E44" s="132">
        <v>220323</v>
      </c>
      <c r="F44" s="132">
        <v>148168</v>
      </c>
      <c r="G44" s="132">
        <v>368491</v>
      </c>
      <c r="H44" s="95">
        <v>0.86560579999999998</v>
      </c>
      <c r="I44" s="132">
        <v>472869</v>
      </c>
      <c r="J44" s="118">
        <v>1.1108</v>
      </c>
      <c r="K44" s="436">
        <v>0</v>
      </c>
      <c r="L44" s="436">
        <v>0</v>
      </c>
      <c r="M44" s="132">
        <v>47840</v>
      </c>
      <c r="N44" s="133">
        <v>0.11237999999999999</v>
      </c>
      <c r="O44" s="132">
        <v>477.20697999999999</v>
      </c>
      <c r="P44" s="132">
        <v>520</v>
      </c>
      <c r="Q44" s="437">
        <v>257</v>
      </c>
    </row>
    <row r="45" spans="2:17">
      <c r="B45" s="435" t="s">
        <v>166</v>
      </c>
      <c r="C45" s="131" t="s">
        <v>167</v>
      </c>
      <c r="D45" s="131" t="s">
        <v>86</v>
      </c>
      <c r="E45" s="132">
        <v>2205</v>
      </c>
      <c r="F45" s="132">
        <v>283</v>
      </c>
      <c r="G45" s="132">
        <v>2488</v>
      </c>
      <c r="H45" s="95">
        <v>6.7907599999999999E-2</v>
      </c>
      <c r="I45" s="132">
        <v>0</v>
      </c>
      <c r="J45" s="118">
        <v>0</v>
      </c>
      <c r="K45" s="436">
        <v>13</v>
      </c>
      <c r="L45" s="436">
        <v>71</v>
      </c>
      <c r="M45" s="132">
        <v>25582</v>
      </c>
      <c r="N45" s="133">
        <v>0.69823999999999997</v>
      </c>
      <c r="O45" s="132">
        <v>2325.63636</v>
      </c>
      <c r="P45" s="132">
        <v>1319</v>
      </c>
      <c r="Q45" s="437">
        <v>4444</v>
      </c>
    </row>
    <row r="46" spans="2:17">
      <c r="B46" s="435" t="s">
        <v>168</v>
      </c>
      <c r="C46" s="131" t="s">
        <v>169</v>
      </c>
      <c r="D46" s="131" t="s">
        <v>86</v>
      </c>
      <c r="E46" s="132">
        <v>57758</v>
      </c>
      <c r="F46" s="132">
        <v>38385</v>
      </c>
      <c r="G46" s="132">
        <v>96143</v>
      </c>
      <c r="H46" s="95">
        <v>0.71266660000000004</v>
      </c>
      <c r="I46" s="132">
        <v>96694</v>
      </c>
      <c r="J46" s="118">
        <v>0.71675</v>
      </c>
      <c r="K46" s="436">
        <v>123</v>
      </c>
      <c r="L46" s="436">
        <v>972</v>
      </c>
      <c r="M46" s="132">
        <v>4310</v>
      </c>
      <c r="N46" s="133">
        <v>3.1949999999999999E-2</v>
      </c>
      <c r="O46" s="132">
        <v>130.60606000000001</v>
      </c>
      <c r="P46" s="132">
        <v>9362</v>
      </c>
      <c r="Q46" s="437">
        <v>11242</v>
      </c>
    </row>
    <row r="47" spans="2:17">
      <c r="B47" s="435" t="s">
        <v>170</v>
      </c>
      <c r="C47" s="131" t="s">
        <v>171</v>
      </c>
      <c r="D47" s="131" t="s">
        <v>120</v>
      </c>
      <c r="E47" s="132">
        <v>2274</v>
      </c>
      <c r="F47" s="132">
        <v>240</v>
      </c>
      <c r="G47" s="132">
        <v>2514</v>
      </c>
      <c r="H47" s="95">
        <v>0.47986259999999997</v>
      </c>
      <c r="I47" s="132">
        <v>25301</v>
      </c>
      <c r="J47" s="118">
        <v>4.8293600000000003</v>
      </c>
      <c r="K47" s="436">
        <v>77</v>
      </c>
      <c r="L47" s="436">
        <v>269</v>
      </c>
      <c r="M47" s="132">
        <v>3443</v>
      </c>
      <c r="N47" s="133">
        <v>0.65719000000000005</v>
      </c>
      <c r="O47" s="132">
        <v>626</v>
      </c>
      <c r="P47" s="132">
        <v>727</v>
      </c>
      <c r="Q47" s="437">
        <v>1681</v>
      </c>
    </row>
    <row r="48" spans="2:17">
      <c r="B48" s="435" t="s">
        <v>172</v>
      </c>
      <c r="C48" s="131" t="s">
        <v>173</v>
      </c>
      <c r="D48" s="131" t="s">
        <v>86</v>
      </c>
      <c r="E48" s="132">
        <v>24397</v>
      </c>
      <c r="F48" s="132">
        <v>4625</v>
      </c>
      <c r="G48" s="132">
        <v>29022</v>
      </c>
      <c r="H48" s="95">
        <v>0.45999489999999998</v>
      </c>
      <c r="I48" s="132">
        <v>69940</v>
      </c>
      <c r="J48" s="118">
        <v>1.1085400000000001</v>
      </c>
      <c r="K48" s="436">
        <v>98</v>
      </c>
      <c r="L48" s="436">
        <v>479</v>
      </c>
      <c r="M48" s="132">
        <v>2848</v>
      </c>
      <c r="N48" s="133">
        <v>4.514E-2</v>
      </c>
      <c r="O48" s="132">
        <v>167.52941000000001</v>
      </c>
      <c r="P48" s="132">
        <v>25845</v>
      </c>
      <c r="Q48" s="437">
        <v>25818</v>
      </c>
    </row>
    <row r="49" spans="2:17">
      <c r="B49" s="435" t="s">
        <v>174</v>
      </c>
      <c r="C49" s="131" t="s">
        <v>175</v>
      </c>
      <c r="D49" s="131" t="s">
        <v>86</v>
      </c>
      <c r="E49" s="132">
        <v>34411</v>
      </c>
      <c r="F49" s="132">
        <v>27251</v>
      </c>
      <c r="G49" s="132">
        <v>61662</v>
      </c>
      <c r="H49" s="95">
        <v>0.52511819999999998</v>
      </c>
      <c r="I49" s="132">
        <v>162179</v>
      </c>
      <c r="J49" s="118">
        <v>1.38113</v>
      </c>
      <c r="K49" s="436">
        <v>649</v>
      </c>
      <c r="L49" s="438" t="s">
        <v>308</v>
      </c>
      <c r="M49" s="132">
        <v>36766</v>
      </c>
      <c r="N49" s="133">
        <v>0.31309999999999999</v>
      </c>
      <c r="O49" s="132">
        <v>920.5308</v>
      </c>
      <c r="P49" s="132">
        <v>40749</v>
      </c>
      <c r="Q49" s="437">
        <v>27562</v>
      </c>
    </row>
    <row r="50" spans="2:17">
      <c r="B50" s="435" t="s">
        <v>176</v>
      </c>
      <c r="C50" s="131" t="s">
        <v>177</v>
      </c>
      <c r="D50" s="131" t="s">
        <v>120</v>
      </c>
      <c r="E50" s="132">
        <v>24019</v>
      </c>
      <c r="F50" s="132">
        <v>10660</v>
      </c>
      <c r="G50" s="132">
        <v>34679</v>
      </c>
      <c r="H50" s="95">
        <v>0.83469320000000002</v>
      </c>
      <c r="I50" s="132">
        <v>149492</v>
      </c>
      <c r="J50" s="118">
        <v>3.5981399999999999</v>
      </c>
      <c r="K50" s="436">
        <v>6</v>
      </c>
      <c r="L50" s="436">
        <v>47</v>
      </c>
      <c r="M50" s="132">
        <v>47208</v>
      </c>
      <c r="N50" s="133">
        <v>1.13626</v>
      </c>
      <c r="O50" s="132">
        <v>1895.9036100000001</v>
      </c>
      <c r="P50" s="132">
        <v>69</v>
      </c>
      <c r="Q50" s="437">
        <v>248</v>
      </c>
    </row>
    <row r="51" spans="2:17">
      <c r="B51" s="435" t="s">
        <v>178</v>
      </c>
      <c r="C51" s="131" t="s">
        <v>179</v>
      </c>
      <c r="D51" s="131" t="s">
        <v>120</v>
      </c>
      <c r="E51" s="132">
        <v>79201</v>
      </c>
      <c r="F51" s="132">
        <v>91922</v>
      </c>
      <c r="G51" s="132">
        <v>171123</v>
      </c>
      <c r="H51" s="95">
        <v>1.5082629999999999</v>
      </c>
      <c r="I51" s="132">
        <v>73409</v>
      </c>
      <c r="J51" s="118">
        <v>0.64702000000000004</v>
      </c>
      <c r="K51" s="436">
        <v>0</v>
      </c>
      <c r="L51" s="436">
        <v>0</v>
      </c>
      <c r="M51" s="132">
        <v>36772</v>
      </c>
      <c r="N51" s="133">
        <v>0.32411000000000001</v>
      </c>
      <c r="O51" s="132">
        <v>662.55856000000006</v>
      </c>
      <c r="P51" s="132">
        <v>823</v>
      </c>
      <c r="Q51" s="437">
        <v>613</v>
      </c>
    </row>
    <row r="52" spans="2:17">
      <c r="B52" s="435" t="s">
        <v>180</v>
      </c>
      <c r="C52" s="131" t="s">
        <v>181</v>
      </c>
      <c r="D52" s="131" t="s">
        <v>120</v>
      </c>
      <c r="E52" s="132">
        <v>4085</v>
      </c>
      <c r="F52" s="132">
        <v>429</v>
      </c>
      <c r="G52" s="132">
        <v>4514</v>
      </c>
      <c r="H52" s="95">
        <v>0.18986330000000001</v>
      </c>
      <c r="I52" s="132">
        <v>3151</v>
      </c>
      <c r="J52" s="118">
        <v>0.13253000000000001</v>
      </c>
      <c r="K52" s="436">
        <v>0</v>
      </c>
      <c r="L52" s="436">
        <v>0</v>
      </c>
      <c r="M52" s="132">
        <v>0</v>
      </c>
      <c r="N52" s="133">
        <v>0</v>
      </c>
      <c r="O52" s="132">
        <v>0</v>
      </c>
      <c r="P52" s="132">
        <v>0</v>
      </c>
      <c r="Q52" s="437">
        <v>86</v>
      </c>
    </row>
    <row r="53" spans="2:17">
      <c r="B53" s="435" t="s">
        <v>182</v>
      </c>
      <c r="C53" s="131" t="s">
        <v>183</v>
      </c>
      <c r="D53" s="131" t="s">
        <v>86</v>
      </c>
      <c r="E53" s="132">
        <v>19045</v>
      </c>
      <c r="F53" s="132">
        <v>50045</v>
      </c>
      <c r="G53" s="132">
        <v>69090</v>
      </c>
      <c r="H53" s="95">
        <v>0.49892760000000003</v>
      </c>
      <c r="I53" s="132">
        <v>94107</v>
      </c>
      <c r="J53" s="118">
        <v>0.67959000000000003</v>
      </c>
      <c r="K53" s="436">
        <v>0</v>
      </c>
      <c r="L53" s="436">
        <v>0</v>
      </c>
      <c r="M53" s="132">
        <v>51145</v>
      </c>
      <c r="N53" s="133">
        <v>0.36934</v>
      </c>
      <c r="O53" s="132">
        <v>1657.8606199999999</v>
      </c>
      <c r="P53" s="132">
        <v>18606</v>
      </c>
      <c r="Q53" s="437">
        <v>15778</v>
      </c>
    </row>
    <row r="54" spans="2:17">
      <c r="B54" s="435" t="s">
        <v>184</v>
      </c>
      <c r="C54" s="131" t="s">
        <v>185</v>
      </c>
      <c r="D54" s="131" t="s">
        <v>120</v>
      </c>
      <c r="E54" s="132">
        <v>6478</v>
      </c>
      <c r="F54" s="132">
        <v>1995</v>
      </c>
      <c r="G54" s="132">
        <v>8473</v>
      </c>
      <c r="H54" s="95">
        <v>0.77273139999999996</v>
      </c>
      <c r="I54" s="132">
        <v>29820</v>
      </c>
      <c r="J54" s="118">
        <v>2.71956</v>
      </c>
      <c r="K54" s="438" t="s">
        <v>308</v>
      </c>
      <c r="L54" s="438" t="s">
        <v>308</v>
      </c>
      <c r="M54" s="131" t="s">
        <v>308</v>
      </c>
      <c r="N54" s="133">
        <v>0</v>
      </c>
      <c r="O54" s="132">
        <v>0</v>
      </c>
      <c r="P54" s="132">
        <v>3987</v>
      </c>
      <c r="Q54" s="437">
        <v>4580</v>
      </c>
    </row>
    <row r="55" spans="2:17">
      <c r="B55" s="435" t="s">
        <v>186</v>
      </c>
      <c r="C55" s="131" t="s">
        <v>187</v>
      </c>
      <c r="D55" s="131" t="s">
        <v>86</v>
      </c>
      <c r="E55" s="132">
        <v>7972</v>
      </c>
      <c r="F55" s="132">
        <v>15336</v>
      </c>
      <c r="G55" s="132">
        <v>23308</v>
      </c>
      <c r="H55" s="95">
        <v>0.38121719999999998</v>
      </c>
      <c r="I55" s="132">
        <v>15276</v>
      </c>
      <c r="J55" s="118">
        <v>0.24984999999999999</v>
      </c>
      <c r="K55" s="436">
        <v>12</v>
      </c>
      <c r="L55" s="436">
        <v>72</v>
      </c>
      <c r="M55" s="132">
        <v>19786</v>
      </c>
      <c r="N55" s="133">
        <v>0.32361000000000001</v>
      </c>
      <c r="O55" s="132">
        <v>2473.25</v>
      </c>
      <c r="P55" s="132">
        <v>4990</v>
      </c>
      <c r="Q55" s="437">
        <v>8233</v>
      </c>
    </row>
    <row r="56" spans="2:17">
      <c r="B56" s="435" t="s">
        <v>188</v>
      </c>
      <c r="C56" s="131" t="s">
        <v>189</v>
      </c>
      <c r="D56" s="131" t="s">
        <v>86</v>
      </c>
      <c r="E56" s="132">
        <v>32379</v>
      </c>
      <c r="F56" s="132">
        <v>21488</v>
      </c>
      <c r="G56" s="132">
        <v>53867</v>
      </c>
      <c r="H56" s="95">
        <v>0.61980919999999995</v>
      </c>
      <c r="I56" s="132">
        <v>37370</v>
      </c>
      <c r="J56" s="118">
        <v>0.42998999999999998</v>
      </c>
      <c r="K56" s="436">
        <v>0</v>
      </c>
      <c r="L56" s="436">
        <v>0</v>
      </c>
      <c r="M56" s="132">
        <v>29587</v>
      </c>
      <c r="N56" s="133">
        <v>0.34044000000000002</v>
      </c>
      <c r="O56" s="132">
        <v>1075.8909100000001</v>
      </c>
      <c r="P56" s="132">
        <v>0</v>
      </c>
      <c r="Q56" s="437">
        <v>0</v>
      </c>
    </row>
    <row r="57" spans="2:17">
      <c r="B57" s="435" t="s">
        <v>190</v>
      </c>
      <c r="C57" s="131" t="s">
        <v>191</v>
      </c>
      <c r="D57" s="131" t="s">
        <v>86</v>
      </c>
      <c r="E57" s="132">
        <v>8216</v>
      </c>
      <c r="F57" s="132">
        <v>3375</v>
      </c>
      <c r="G57" s="132">
        <v>11591</v>
      </c>
      <c r="H57" s="95">
        <v>0.51789459999999998</v>
      </c>
      <c r="I57" s="132">
        <v>59794</v>
      </c>
      <c r="J57" s="118">
        <v>2.67164</v>
      </c>
      <c r="K57" s="436">
        <v>260</v>
      </c>
      <c r="L57" s="436">
        <v>1995</v>
      </c>
      <c r="M57" s="132">
        <v>7991</v>
      </c>
      <c r="N57" s="133">
        <v>0.35704000000000002</v>
      </c>
      <c r="O57" s="132">
        <v>810.44624999999996</v>
      </c>
      <c r="P57" s="132">
        <v>6565</v>
      </c>
      <c r="Q57" s="437">
        <v>6665</v>
      </c>
    </row>
    <row r="58" spans="2:17">
      <c r="B58" s="435" t="s">
        <v>192</v>
      </c>
      <c r="C58" s="131" t="s">
        <v>193</v>
      </c>
      <c r="D58" s="131" t="s">
        <v>86</v>
      </c>
      <c r="E58" s="132">
        <v>8362</v>
      </c>
      <c r="F58" s="132">
        <v>8916</v>
      </c>
      <c r="G58" s="132">
        <v>17278</v>
      </c>
      <c r="H58" s="95">
        <v>0.37215409999999999</v>
      </c>
      <c r="I58" s="132">
        <v>62021</v>
      </c>
      <c r="J58" s="118">
        <v>1.33588</v>
      </c>
      <c r="K58" s="438" t="s">
        <v>308</v>
      </c>
      <c r="L58" s="438" t="s">
        <v>308</v>
      </c>
      <c r="M58" s="132">
        <v>12466</v>
      </c>
      <c r="N58" s="133">
        <v>0.26851000000000003</v>
      </c>
      <c r="O58" s="132">
        <v>845.15254000000004</v>
      </c>
      <c r="P58" s="132">
        <v>6940</v>
      </c>
      <c r="Q58" s="437">
        <v>6468</v>
      </c>
    </row>
    <row r="59" spans="2:17">
      <c r="B59" s="435" t="s">
        <v>194</v>
      </c>
      <c r="C59" s="131" t="s">
        <v>195</v>
      </c>
      <c r="D59" s="131" t="s">
        <v>120</v>
      </c>
      <c r="E59" s="132">
        <v>40749</v>
      </c>
      <c r="F59" s="132">
        <v>38274</v>
      </c>
      <c r="G59" s="132">
        <v>79023</v>
      </c>
      <c r="H59" s="95">
        <v>1.8552613</v>
      </c>
      <c r="I59" s="132">
        <v>82399</v>
      </c>
      <c r="J59" s="118">
        <v>1.93452</v>
      </c>
      <c r="K59" s="436">
        <v>0</v>
      </c>
      <c r="L59" s="436">
        <v>0</v>
      </c>
      <c r="M59" s="132">
        <v>15172</v>
      </c>
      <c r="N59" s="133">
        <v>0.35620000000000002</v>
      </c>
      <c r="O59" s="132">
        <v>449.54074000000003</v>
      </c>
      <c r="P59" s="132">
        <v>412</v>
      </c>
      <c r="Q59" s="437">
        <v>395</v>
      </c>
    </row>
    <row r="60" spans="2:17">
      <c r="B60" s="435" t="s">
        <v>196</v>
      </c>
      <c r="C60" s="131" t="s">
        <v>197</v>
      </c>
      <c r="D60" s="131" t="s">
        <v>89</v>
      </c>
      <c r="E60" s="132">
        <v>6427</v>
      </c>
      <c r="F60" s="132">
        <v>545</v>
      </c>
      <c r="G60" s="132">
        <v>6972</v>
      </c>
      <c r="H60" s="95">
        <v>0.1402224</v>
      </c>
      <c r="I60" s="132">
        <v>45651</v>
      </c>
      <c r="J60" s="118">
        <v>0.91813999999999996</v>
      </c>
      <c r="K60" s="436">
        <v>0</v>
      </c>
      <c r="L60" s="436">
        <v>0</v>
      </c>
      <c r="M60" s="132">
        <v>43624</v>
      </c>
      <c r="N60" s="133">
        <v>0.87738000000000005</v>
      </c>
      <c r="O60" s="132">
        <v>3424.1758199999999</v>
      </c>
      <c r="P60" s="132">
        <v>0</v>
      </c>
      <c r="Q60" s="437">
        <v>11</v>
      </c>
    </row>
    <row r="61" spans="2:17">
      <c r="B61" s="435" t="s">
        <v>198</v>
      </c>
      <c r="C61" s="131" t="s">
        <v>199</v>
      </c>
      <c r="D61" s="131" t="s">
        <v>89</v>
      </c>
      <c r="E61" s="132">
        <v>21608</v>
      </c>
      <c r="F61" s="132">
        <v>23170</v>
      </c>
      <c r="G61" s="132">
        <v>44778</v>
      </c>
      <c r="H61" s="95">
        <v>0.50867910000000005</v>
      </c>
      <c r="I61" s="132">
        <v>156019</v>
      </c>
      <c r="J61" s="118">
        <v>1.7723800000000001</v>
      </c>
      <c r="K61" s="436">
        <v>779</v>
      </c>
      <c r="L61" s="436">
        <v>2168</v>
      </c>
      <c r="M61" s="132">
        <v>59862</v>
      </c>
      <c r="N61" s="133">
        <v>0.68003000000000002</v>
      </c>
      <c r="O61" s="132">
        <v>1976.94848</v>
      </c>
      <c r="P61" s="132">
        <v>5334</v>
      </c>
      <c r="Q61" s="437">
        <v>11978</v>
      </c>
    </row>
    <row r="62" spans="2:17">
      <c r="B62" s="435" t="s">
        <v>200</v>
      </c>
      <c r="C62" s="131" t="s">
        <v>201</v>
      </c>
      <c r="D62" s="131" t="s">
        <v>86</v>
      </c>
      <c r="E62" s="132">
        <v>82997</v>
      </c>
      <c r="F62" s="132">
        <v>45832</v>
      </c>
      <c r="G62" s="132">
        <v>128829</v>
      </c>
      <c r="H62" s="95">
        <v>0.55276709999999996</v>
      </c>
      <c r="I62" s="132">
        <v>230987</v>
      </c>
      <c r="J62" s="118">
        <v>0.99109999999999998</v>
      </c>
      <c r="K62" s="436">
        <v>13</v>
      </c>
      <c r="L62" s="436">
        <v>113</v>
      </c>
      <c r="M62" s="132">
        <v>80270</v>
      </c>
      <c r="N62" s="133">
        <v>0.34440999999999999</v>
      </c>
      <c r="O62" s="132">
        <v>1641.5132900000001</v>
      </c>
      <c r="P62" s="132">
        <v>899</v>
      </c>
      <c r="Q62" s="437">
        <v>412</v>
      </c>
    </row>
    <row r="63" spans="2:17">
      <c r="B63" s="435" t="s">
        <v>202</v>
      </c>
      <c r="C63" s="131" t="s">
        <v>203</v>
      </c>
      <c r="D63" s="131" t="s">
        <v>89</v>
      </c>
      <c r="E63" s="132">
        <v>34779</v>
      </c>
      <c r="F63" s="132">
        <v>36074</v>
      </c>
      <c r="G63" s="132">
        <v>70853</v>
      </c>
      <c r="H63" s="95">
        <v>0.41734700000000002</v>
      </c>
      <c r="I63" s="132">
        <v>137823</v>
      </c>
      <c r="J63" s="118">
        <v>0.81181999999999999</v>
      </c>
      <c r="K63" s="436">
        <v>575</v>
      </c>
      <c r="L63" s="436">
        <v>10380</v>
      </c>
      <c r="M63" s="132">
        <v>93221</v>
      </c>
      <c r="N63" s="133">
        <v>0.54910000000000003</v>
      </c>
      <c r="O63" s="132">
        <v>1934.4469799999999</v>
      </c>
      <c r="P63" s="132">
        <v>26866</v>
      </c>
      <c r="Q63" s="437">
        <v>20969</v>
      </c>
    </row>
    <row r="64" spans="2:17">
      <c r="B64" s="435" t="s">
        <v>204</v>
      </c>
      <c r="C64" s="131" t="s">
        <v>205</v>
      </c>
      <c r="D64" s="131" t="s">
        <v>86</v>
      </c>
      <c r="E64" s="132">
        <v>25115</v>
      </c>
      <c r="F64" s="132">
        <v>9513</v>
      </c>
      <c r="G64" s="132">
        <v>34628</v>
      </c>
      <c r="H64" s="95">
        <v>0.1670816</v>
      </c>
      <c r="I64" s="132">
        <v>146987</v>
      </c>
      <c r="J64" s="118">
        <v>0.70921999999999996</v>
      </c>
      <c r="K64" s="436">
        <v>106</v>
      </c>
      <c r="L64" s="436">
        <v>1472</v>
      </c>
      <c r="M64" s="132">
        <v>53585</v>
      </c>
      <c r="N64" s="133">
        <v>0.25855</v>
      </c>
      <c r="O64" s="132">
        <v>1674.53125</v>
      </c>
      <c r="P64" s="132">
        <v>5264</v>
      </c>
      <c r="Q64" s="437">
        <v>4081</v>
      </c>
    </row>
    <row r="65" spans="2:17">
      <c r="B65" s="435" t="s">
        <v>206</v>
      </c>
      <c r="C65" s="131" t="s">
        <v>207</v>
      </c>
      <c r="D65" s="131" t="s">
        <v>86</v>
      </c>
      <c r="E65" s="132">
        <v>18538</v>
      </c>
      <c r="F65" s="132">
        <v>28569</v>
      </c>
      <c r="G65" s="132">
        <v>47107</v>
      </c>
      <c r="H65" s="95">
        <v>0.54612380000000005</v>
      </c>
      <c r="I65" s="132">
        <v>14765</v>
      </c>
      <c r="J65" s="118">
        <v>0.17116999999999999</v>
      </c>
      <c r="K65" s="436">
        <v>0</v>
      </c>
      <c r="L65" s="436">
        <v>0</v>
      </c>
      <c r="M65" s="132">
        <v>5505</v>
      </c>
      <c r="N65" s="133">
        <v>6.3820000000000002E-2</v>
      </c>
      <c r="O65" s="132">
        <v>174.04363000000001</v>
      </c>
      <c r="P65" s="132">
        <v>0</v>
      </c>
      <c r="Q65" s="437">
        <v>0</v>
      </c>
    </row>
    <row r="66" spans="2:17">
      <c r="B66" s="435" t="s">
        <v>208</v>
      </c>
      <c r="C66" s="131" t="s">
        <v>209</v>
      </c>
      <c r="D66" s="131" t="s">
        <v>86</v>
      </c>
      <c r="E66" s="132">
        <v>6896</v>
      </c>
      <c r="F66" s="132">
        <v>5627</v>
      </c>
      <c r="G66" s="132">
        <v>12523</v>
      </c>
      <c r="H66" s="95">
        <v>0.1985886</v>
      </c>
      <c r="I66" s="132">
        <v>63350</v>
      </c>
      <c r="J66" s="118">
        <v>1.0045999999999999</v>
      </c>
      <c r="K66" s="436">
        <v>0</v>
      </c>
      <c r="L66" s="436">
        <v>0</v>
      </c>
      <c r="M66" s="132">
        <v>20479</v>
      </c>
      <c r="N66" s="133">
        <v>0.32474999999999998</v>
      </c>
      <c r="O66" s="132">
        <v>1514.71893</v>
      </c>
      <c r="P66" s="132">
        <v>3</v>
      </c>
      <c r="Q66" s="437">
        <v>109</v>
      </c>
    </row>
    <row r="67" spans="2:17">
      <c r="B67" s="435" t="s">
        <v>210</v>
      </c>
      <c r="C67" s="131" t="s">
        <v>211</v>
      </c>
      <c r="D67" s="131" t="s">
        <v>86</v>
      </c>
      <c r="E67" s="132">
        <v>7458</v>
      </c>
      <c r="F67" s="132">
        <v>8424</v>
      </c>
      <c r="G67" s="132">
        <v>15882</v>
      </c>
      <c r="H67" s="95">
        <v>0.34988540000000001</v>
      </c>
      <c r="I67" s="132">
        <v>16000</v>
      </c>
      <c r="J67" s="118">
        <v>0.35249000000000003</v>
      </c>
      <c r="K67" s="438" t="s">
        <v>308</v>
      </c>
      <c r="L67" s="438" t="s">
        <v>308</v>
      </c>
      <c r="M67" s="131" t="s">
        <v>308</v>
      </c>
      <c r="N67" s="133">
        <v>0</v>
      </c>
      <c r="O67" s="132">
        <v>0</v>
      </c>
      <c r="P67" s="132">
        <v>2062</v>
      </c>
      <c r="Q67" s="437">
        <v>5347</v>
      </c>
    </row>
    <row r="68" spans="2:17">
      <c r="B68" s="435" t="s">
        <v>212</v>
      </c>
      <c r="C68" s="131" t="s">
        <v>213</v>
      </c>
      <c r="D68" s="131" t="s">
        <v>86</v>
      </c>
      <c r="E68" s="132">
        <v>6577</v>
      </c>
      <c r="F68" s="132">
        <v>1140</v>
      </c>
      <c r="G68" s="132">
        <v>7717</v>
      </c>
      <c r="H68" s="95">
        <v>0.19141759999999999</v>
      </c>
      <c r="I68" s="132">
        <v>29172</v>
      </c>
      <c r="J68" s="118">
        <v>0.72360000000000002</v>
      </c>
      <c r="K68" s="436">
        <v>0</v>
      </c>
      <c r="L68" s="436">
        <v>0</v>
      </c>
      <c r="M68" s="132">
        <v>8520</v>
      </c>
      <c r="N68" s="133">
        <v>0.21134</v>
      </c>
      <c r="O68" s="132">
        <v>1033.9805799999999</v>
      </c>
      <c r="P68" s="132">
        <v>6</v>
      </c>
      <c r="Q68" s="437">
        <v>32</v>
      </c>
    </row>
    <row r="69" spans="2:17">
      <c r="B69" s="435" t="s">
        <v>214</v>
      </c>
      <c r="C69" s="131" t="s">
        <v>215</v>
      </c>
      <c r="D69" s="131" t="s">
        <v>89</v>
      </c>
      <c r="E69" s="132">
        <v>16678</v>
      </c>
      <c r="F69" s="132">
        <v>4491</v>
      </c>
      <c r="G69" s="132">
        <v>21169</v>
      </c>
      <c r="H69" s="95">
        <v>0.48367490000000002</v>
      </c>
      <c r="I69" s="132">
        <v>61258</v>
      </c>
      <c r="J69" s="118">
        <v>1.39964</v>
      </c>
      <c r="K69" s="436">
        <v>49</v>
      </c>
      <c r="L69" s="436">
        <v>523</v>
      </c>
      <c r="M69" s="132">
        <v>10680</v>
      </c>
      <c r="N69" s="133">
        <v>0.24401999999999999</v>
      </c>
      <c r="O69" s="132">
        <v>1708.8</v>
      </c>
      <c r="P69" s="132">
        <v>21</v>
      </c>
      <c r="Q69" s="437">
        <v>20</v>
      </c>
    </row>
    <row r="70" spans="2:17">
      <c r="B70" s="435" t="s">
        <v>216</v>
      </c>
      <c r="C70" s="131" t="s">
        <v>217</v>
      </c>
      <c r="D70" s="131" t="s">
        <v>86</v>
      </c>
      <c r="E70" s="132">
        <v>7115</v>
      </c>
      <c r="F70" s="132">
        <v>2055</v>
      </c>
      <c r="G70" s="132">
        <v>9170</v>
      </c>
      <c r="H70" s="95">
        <v>0.42095120000000003</v>
      </c>
      <c r="I70" s="132">
        <v>55056</v>
      </c>
      <c r="J70" s="118">
        <v>2.5273599999999998</v>
      </c>
      <c r="K70" s="436">
        <v>88</v>
      </c>
      <c r="L70" s="436">
        <v>124</v>
      </c>
      <c r="M70" s="132">
        <v>14040</v>
      </c>
      <c r="N70" s="133">
        <v>0.64451000000000003</v>
      </c>
      <c r="O70" s="132">
        <v>1317.0731699999999</v>
      </c>
      <c r="P70" s="132">
        <v>12761</v>
      </c>
      <c r="Q70" s="437">
        <v>8314</v>
      </c>
    </row>
    <row r="71" spans="2:17">
      <c r="B71" s="435" t="s">
        <v>218</v>
      </c>
      <c r="C71" s="131" t="s">
        <v>219</v>
      </c>
      <c r="D71" s="131" t="s">
        <v>86</v>
      </c>
      <c r="E71" s="132">
        <v>17938</v>
      </c>
      <c r="F71" s="132">
        <v>56489</v>
      </c>
      <c r="G71" s="132">
        <v>74427</v>
      </c>
      <c r="H71" s="95">
        <v>0.40839880000000001</v>
      </c>
      <c r="I71" s="132">
        <v>34085</v>
      </c>
      <c r="J71" s="118">
        <v>0.18703</v>
      </c>
      <c r="K71" s="436">
        <v>14</v>
      </c>
      <c r="L71" s="436">
        <v>317</v>
      </c>
      <c r="M71" s="132">
        <v>16261</v>
      </c>
      <c r="N71" s="133">
        <v>8.9230000000000004E-2</v>
      </c>
      <c r="O71" s="132">
        <v>833.89743999999996</v>
      </c>
      <c r="P71" s="132">
        <v>9671</v>
      </c>
      <c r="Q71" s="437">
        <v>13158</v>
      </c>
    </row>
    <row r="72" spans="2:17">
      <c r="B72" s="435" t="s">
        <v>220</v>
      </c>
      <c r="C72" s="131" t="s">
        <v>221</v>
      </c>
      <c r="D72" s="131" t="s">
        <v>86</v>
      </c>
      <c r="E72" s="132">
        <v>87962</v>
      </c>
      <c r="F72" s="132">
        <v>57328</v>
      </c>
      <c r="G72" s="132">
        <v>145290</v>
      </c>
      <c r="H72" s="95">
        <v>1.0049246999999999</v>
      </c>
      <c r="I72" s="132">
        <v>38030</v>
      </c>
      <c r="J72" s="118">
        <v>0.26304</v>
      </c>
      <c r="K72" s="436">
        <v>1</v>
      </c>
      <c r="L72" s="436">
        <v>6</v>
      </c>
      <c r="M72" s="132">
        <v>33080</v>
      </c>
      <c r="N72" s="133">
        <v>0.2288</v>
      </c>
      <c r="O72" s="132">
        <v>726.23491000000001</v>
      </c>
      <c r="P72" s="132">
        <v>147</v>
      </c>
      <c r="Q72" s="437">
        <v>96</v>
      </c>
    </row>
    <row r="73" spans="2:17">
      <c r="B73" s="435" t="s">
        <v>222</v>
      </c>
      <c r="C73" s="131" t="s">
        <v>223</v>
      </c>
      <c r="D73" s="131" t="s">
        <v>120</v>
      </c>
      <c r="E73" s="132">
        <v>-1</v>
      </c>
      <c r="F73" s="131" t="s">
        <v>308</v>
      </c>
      <c r="G73" s="131" t="s">
        <v>159</v>
      </c>
      <c r="H73" s="95">
        <v>-6.8499999999999998E-5</v>
      </c>
      <c r="I73" s="132">
        <v>8640</v>
      </c>
      <c r="J73" s="118">
        <v>0.59189999999999998</v>
      </c>
      <c r="K73" s="436">
        <v>19</v>
      </c>
      <c r="L73" s="436">
        <v>82</v>
      </c>
      <c r="M73" s="132">
        <v>9615</v>
      </c>
      <c r="N73" s="133">
        <v>0.65869999999999995</v>
      </c>
      <c r="O73" s="132">
        <v>2967.5925900000002</v>
      </c>
      <c r="P73" s="132">
        <v>0</v>
      </c>
      <c r="Q73" s="437">
        <v>0</v>
      </c>
    </row>
    <row r="74" spans="2:17">
      <c r="B74" s="435" t="s">
        <v>224</v>
      </c>
      <c r="C74" s="131" t="s">
        <v>225</v>
      </c>
      <c r="D74" s="131" t="s">
        <v>86</v>
      </c>
      <c r="E74" s="132">
        <v>20233</v>
      </c>
      <c r="F74" s="132">
        <v>6452</v>
      </c>
      <c r="G74" s="132">
        <v>26685</v>
      </c>
      <c r="H74" s="95">
        <v>0.20321359999999999</v>
      </c>
      <c r="I74" s="132">
        <v>39838</v>
      </c>
      <c r="J74" s="118">
        <v>0.30337999999999998</v>
      </c>
      <c r="K74" s="436">
        <v>34</v>
      </c>
      <c r="L74" s="438" t="s">
        <v>308</v>
      </c>
      <c r="M74" s="132">
        <v>11634</v>
      </c>
      <c r="N74" s="133">
        <v>8.8599999999999998E-2</v>
      </c>
      <c r="O74" s="132">
        <v>568.89976000000001</v>
      </c>
      <c r="P74" s="132">
        <v>4</v>
      </c>
      <c r="Q74" s="437">
        <v>41</v>
      </c>
    </row>
    <row r="75" spans="2:17">
      <c r="B75" s="435" t="s">
        <v>226</v>
      </c>
      <c r="C75" s="131" t="s">
        <v>227</v>
      </c>
      <c r="D75" s="131" t="s">
        <v>86</v>
      </c>
      <c r="E75" s="132">
        <v>19913</v>
      </c>
      <c r="F75" s="132">
        <v>21400</v>
      </c>
      <c r="G75" s="132">
        <v>41313</v>
      </c>
      <c r="H75" s="95">
        <v>0.44969959999999998</v>
      </c>
      <c r="I75" s="132">
        <v>151135</v>
      </c>
      <c r="J75" s="118">
        <v>1.64513</v>
      </c>
      <c r="K75" s="436">
        <v>113</v>
      </c>
      <c r="L75" s="436">
        <v>8067</v>
      </c>
      <c r="M75" s="132">
        <v>84068</v>
      </c>
      <c r="N75" s="133">
        <v>0.91510000000000002</v>
      </c>
      <c r="O75" s="132">
        <v>2315.9228699999999</v>
      </c>
      <c r="P75" s="132">
        <v>11456</v>
      </c>
      <c r="Q75" s="437">
        <v>18221</v>
      </c>
    </row>
    <row r="76" spans="2:17">
      <c r="B76" s="435" t="s">
        <v>228</v>
      </c>
      <c r="C76" s="131" t="s">
        <v>229</v>
      </c>
      <c r="D76" s="131" t="s">
        <v>86</v>
      </c>
      <c r="E76" s="132">
        <v>51913</v>
      </c>
      <c r="F76" s="132">
        <v>21788</v>
      </c>
      <c r="G76" s="132">
        <v>73701</v>
      </c>
      <c r="H76" s="95">
        <v>0.51628339999999995</v>
      </c>
      <c r="I76" s="132">
        <v>115442</v>
      </c>
      <c r="J76" s="118">
        <v>0.80867999999999995</v>
      </c>
      <c r="K76" s="436">
        <v>126</v>
      </c>
      <c r="L76" s="436">
        <v>1939</v>
      </c>
      <c r="M76" s="132">
        <v>45970</v>
      </c>
      <c r="N76" s="133">
        <v>0.32201999999999997</v>
      </c>
      <c r="O76" s="132">
        <v>913.91650000000004</v>
      </c>
      <c r="P76" s="132">
        <v>0</v>
      </c>
      <c r="Q76" s="437">
        <v>0</v>
      </c>
    </row>
    <row r="77" spans="2:17">
      <c r="B77" s="435" t="s">
        <v>230</v>
      </c>
      <c r="C77" s="131" t="s">
        <v>231</v>
      </c>
      <c r="D77" s="131" t="s">
        <v>86</v>
      </c>
      <c r="E77" s="132">
        <v>13481</v>
      </c>
      <c r="F77" s="132">
        <v>13888</v>
      </c>
      <c r="G77" s="132">
        <v>27369</v>
      </c>
      <c r="H77" s="95">
        <v>0.39754519999999999</v>
      </c>
      <c r="I77" s="132">
        <v>33394</v>
      </c>
      <c r="J77" s="118">
        <v>0.48505999999999999</v>
      </c>
      <c r="K77" s="436">
        <v>94</v>
      </c>
      <c r="L77" s="436">
        <v>473</v>
      </c>
      <c r="M77" s="132">
        <v>21755</v>
      </c>
      <c r="N77" s="133">
        <v>0.316</v>
      </c>
      <c r="O77" s="132">
        <v>2270.8768300000002</v>
      </c>
      <c r="P77" s="132">
        <v>5396</v>
      </c>
      <c r="Q77" s="437">
        <v>13835</v>
      </c>
    </row>
    <row r="78" spans="2:17">
      <c r="B78" s="435" t="s">
        <v>232</v>
      </c>
      <c r="C78" s="131" t="s">
        <v>233</v>
      </c>
      <c r="D78" s="131" t="s">
        <v>86</v>
      </c>
      <c r="E78" s="132">
        <v>12871</v>
      </c>
      <c r="F78" s="132">
        <v>11976</v>
      </c>
      <c r="G78" s="132">
        <v>24847</v>
      </c>
      <c r="H78" s="95">
        <v>0.388289</v>
      </c>
      <c r="I78" s="132">
        <v>5785</v>
      </c>
      <c r="J78" s="118">
        <v>9.0399999999999994E-2</v>
      </c>
      <c r="K78" s="438" t="s">
        <v>308</v>
      </c>
      <c r="L78" s="438" t="s">
        <v>308</v>
      </c>
      <c r="M78" s="131" t="s">
        <v>308</v>
      </c>
      <c r="N78" s="133">
        <v>0</v>
      </c>
      <c r="O78" s="132">
        <v>0</v>
      </c>
      <c r="P78" s="132">
        <v>0</v>
      </c>
      <c r="Q78" s="437">
        <v>0</v>
      </c>
    </row>
    <row r="79" spans="2:17">
      <c r="B79" s="435" t="s">
        <v>234</v>
      </c>
      <c r="C79" s="131" t="s">
        <v>235</v>
      </c>
      <c r="D79" s="131" t="s">
        <v>89</v>
      </c>
      <c r="E79" s="132">
        <v>31799</v>
      </c>
      <c r="F79" s="132">
        <v>41006</v>
      </c>
      <c r="G79" s="132">
        <v>72805</v>
      </c>
      <c r="H79" s="95">
        <v>0.30609370000000002</v>
      </c>
      <c r="I79" s="132">
        <v>49693</v>
      </c>
      <c r="J79" s="118">
        <v>0.20891999999999999</v>
      </c>
      <c r="K79" s="436">
        <v>19</v>
      </c>
      <c r="L79" s="436">
        <v>2912</v>
      </c>
      <c r="M79" s="132">
        <v>42676</v>
      </c>
      <c r="N79" s="133">
        <v>0.17942</v>
      </c>
      <c r="O79" s="132">
        <v>1047.2637999999999</v>
      </c>
      <c r="P79" s="132">
        <v>3835</v>
      </c>
      <c r="Q79" s="437">
        <v>18374</v>
      </c>
    </row>
    <row r="80" spans="2:17">
      <c r="B80" s="435" t="s">
        <v>236</v>
      </c>
      <c r="C80" s="131" t="s">
        <v>237</v>
      </c>
      <c r="D80" s="131" t="s">
        <v>86</v>
      </c>
      <c r="E80" s="132">
        <v>6174</v>
      </c>
      <c r="F80" s="132">
        <v>6578</v>
      </c>
      <c r="G80" s="132">
        <v>12752</v>
      </c>
      <c r="H80" s="95">
        <v>0.35652980000000001</v>
      </c>
      <c r="I80" s="132">
        <v>27318</v>
      </c>
      <c r="J80" s="118">
        <v>0.76378000000000001</v>
      </c>
      <c r="K80" s="436">
        <v>18</v>
      </c>
      <c r="L80" s="436">
        <v>186</v>
      </c>
      <c r="M80" s="132">
        <v>975</v>
      </c>
      <c r="N80" s="133">
        <v>2.726E-2</v>
      </c>
      <c r="O80" s="132">
        <v>139.28570999999999</v>
      </c>
      <c r="P80" s="132">
        <v>1563</v>
      </c>
      <c r="Q80" s="437">
        <v>4400</v>
      </c>
    </row>
    <row r="81" spans="2:17">
      <c r="B81" s="435" t="s">
        <v>238</v>
      </c>
      <c r="C81" s="131" t="s">
        <v>239</v>
      </c>
      <c r="D81" s="131" t="s">
        <v>86</v>
      </c>
      <c r="E81" s="132">
        <v>55690</v>
      </c>
      <c r="F81" s="132">
        <v>8714</v>
      </c>
      <c r="G81" s="132">
        <v>64404</v>
      </c>
      <c r="H81" s="95">
        <v>0.36455029999999999</v>
      </c>
      <c r="I81" s="132">
        <v>89476</v>
      </c>
      <c r="J81" s="118">
        <v>0.50646999999999998</v>
      </c>
      <c r="K81" s="438" t="s">
        <v>308</v>
      </c>
      <c r="L81" s="436">
        <v>0</v>
      </c>
      <c r="M81" s="132">
        <v>49563</v>
      </c>
      <c r="N81" s="133">
        <v>0.28054000000000001</v>
      </c>
      <c r="O81" s="132">
        <v>1649.90013</v>
      </c>
      <c r="P81" s="132">
        <v>0</v>
      </c>
      <c r="Q81" s="437">
        <v>0</v>
      </c>
    </row>
    <row r="82" spans="2:17">
      <c r="B82" s="435" t="s">
        <v>240</v>
      </c>
      <c r="C82" s="131" t="s">
        <v>241</v>
      </c>
      <c r="D82" s="131" t="s">
        <v>120</v>
      </c>
      <c r="E82" s="132">
        <v>5861</v>
      </c>
      <c r="F82" s="132">
        <v>1023</v>
      </c>
      <c r="G82" s="132">
        <v>6884</v>
      </c>
      <c r="H82" s="95">
        <v>0.47673130000000002</v>
      </c>
      <c r="I82" s="132">
        <v>38071</v>
      </c>
      <c r="J82" s="118">
        <v>2.6364999999999998</v>
      </c>
      <c r="K82" s="436">
        <v>0</v>
      </c>
      <c r="L82" s="436">
        <v>0</v>
      </c>
      <c r="M82" s="132">
        <v>3796</v>
      </c>
      <c r="N82" s="133">
        <v>0.26288</v>
      </c>
      <c r="O82" s="132">
        <v>354.76636000000002</v>
      </c>
      <c r="P82" s="132">
        <v>108</v>
      </c>
      <c r="Q82" s="437">
        <v>29</v>
      </c>
    </row>
    <row r="83" spans="2:17">
      <c r="B83" s="435" t="s">
        <v>242</v>
      </c>
      <c r="C83" s="131" t="s">
        <v>243</v>
      </c>
      <c r="D83" s="131" t="s">
        <v>86</v>
      </c>
      <c r="E83" s="132">
        <v>26629</v>
      </c>
      <c r="F83" s="132">
        <v>5329</v>
      </c>
      <c r="G83" s="132">
        <v>31958</v>
      </c>
      <c r="H83" s="95">
        <v>0.49831599999999998</v>
      </c>
      <c r="I83" s="132">
        <v>132310</v>
      </c>
      <c r="J83" s="118">
        <v>2.0630899999999999</v>
      </c>
      <c r="K83" s="436">
        <v>9</v>
      </c>
      <c r="L83" s="436">
        <v>419</v>
      </c>
      <c r="M83" s="132">
        <v>15708</v>
      </c>
      <c r="N83" s="133">
        <v>0.24493000000000001</v>
      </c>
      <c r="O83" s="132">
        <v>1113.2530099999999</v>
      </c>
      <c r="P83" s="132">
        <v>3</v>
      </c>
      <c r="Q83" s="437">
        <v>2</v>
      </c>
    </row>
    <row r="84" spans="2:17">
      <c r="B84" s="435" t="s">
        <v>244</v>
      </c>
      <c r="C84" s="131" t="s">
        <v>245</v>
      </c>
      <c r="D84" s="131" t="s">
        <v>86</v>
      </c>
      <c r="E84" s="132">
        <v>12084</v>
      </c>
      <c r="F84" s="132">
        <v>7346</v>
      </c>
      <c r="G84" s="132">
        <v>19430</v>
      </c>
      <c r="H84" s="95">
        <v>0.55064329999999995</v>
      </c>
      <c r="I84" s="132">
        <v>94376</v>
      </c>
      <c r="J84" s="118">
        <v>2.6745999999999999</v>
      </c>
      <c r="K84" s="436">
        <v>71</v>
      </c>
      <c r="L84" s="436">
        <v>2740</v>
      </c>
      <c r="M84" s="132">
        <v>11215</v>
      </c>
      <c r="N84" s="133">
        <v>0.31783</v>
      </c>
      <c r="O84" s="132">
        <v>604.58221000000003</v>
      </c>
      <c r="P84" s="132">
        <v>12246</v>
      </c>
      <c r="Q84" s="437">
        <v>16712</v>
      </c>
    </row>
    <row r="85" spans="2:17">
      <c r="B85" s="435" t="s">
        <v>246</v>
      </c>
      <c r="C85" s="131" t="s">
        <v>247</v>
      </c>
      <c r="D85" s="131" t="s">
        <v>86</v>
      </c>
      <c r="E85" s="132">
        <v>86336</v>
      </c>
      <c r="F85" s="132">
        <v>85261</v>
      </c>
      <c r="G85" s="132">
        <v>171597</v>
      </c>
      <c r="H85" s="95">
        <v>0.728325</v>
      </c>
      <c r="I85" s="132">
        <v>214377</v>
      </c>
      <c r="J85" s="118">
        <v>0.90990000000000004</v>
      </c>
      <c r="K85" s="436">
        <v>26</v>
      </c>
      <c r="L85" s="436">
        <v>330</v>
      </c>
      <c r="M85" s="132">
        <v>62098</v>
      </c>
      <c r="N85" s="133">
        <v>0.26357000000000003</v>
      </c>
      <c r="O85" s="132">
        <v>1099.27421</v>
      </c>
      <c r="P85" s="132">
        <v>0</v>
      </c>
      <c r="Q85" s="437">
        <v>0</v>
      </c>
    </row>
    <row r="86" spans="2:17">
      <c r="B86" s="435" t="s">
        <v>248</v>
      </c>
      <c r="C86" s="131" t="s">
        <v>249</v>
      </c>
      <c r="D86" s="131" t="s">
        <v>86</v>
      </c>
      <c r="E86" s="132">
        <v>324474</v>
      </c>
      <c r="F86" s="132">
        <v>47434</v>
      </c>
      <c r="G86" s="132">
        <v>371908</v>
      </c>
      <c r="H86" s="95">
        <v>0.3426785</v>
      </c>
      <c r="I86" s="132">
        <v>741662</v>
      </c>
      <c r="J86" s="118">
        <v>0.68337000000000003</v>
      </c>
      <c r="K86" s="436">
        <v>0</v>
      </c>
      <c r="L86" s="436">
        <v>0</v>
      </c>
      <c r="M86" s="132">
        <v>110534</v>
      </c>
      <c r="N86" s="133">
        <v>0.10185</v>
      </c>
      <c r="O86" s="132">
        <v>437.75842</v>
      </c>
      <c r="P86" s="132">
        <v>211</v>
      </c>
      <c r="Q86" s="437">
        <v>2437</v>
      </c>
    </row>
    <row r="87" spans="2:17">
      <c r="B87" s="435" t="s">
        <v>250</v>
      </c>
      <c r="C87" s="131" t="s">
        <v>251</v>
      </c>
      <c r="D87" s="131" t="s">
        <v>86</v>
      </c>
      <c r="E87" s="132">
        <v>5194</v>
      </c>
      <c r="F87" s="132">
        <v>1691</v>
      </c>
      <c r="G87" s="132">
        <v>6885</v>
      </c>
      <c r="H87" s="95">
        <v>0.34648479999999998</v>
      </c>
      <c r="I87" s="132">
        <v>12681</v>
      </c>
      <c r="J87" s="118">
        <v>0.63817000000000002</v>
      </c>
      <c r="K87" s="436">
        <v>47</v>
      </c>
      <c r="L87" s="436">
        <v>590</v>
      </c>
      <c r="M87" s="132">
        <v>4224</v>
      </c>
      <c r="N87" s="133">
        <v>0.21257000000000001</v>
      </c>
      <c r="O87" s="132">
        <v>496.94117999999997</v>
      </c>
      <c r="P87" s="132">
        <v>0</v>
      </c>
      <c r="Q87" s="437">
        <v>72</v>
      </c>
    </row>
    <row r="88" spans="2:17">
      <c r="B88" s="435" t="s">
        <v>252</v>
      </c>
      <c r="C88" s="131" t="s">
        <v>253</v>
      </c>
      <c r="D88" s="131" t="s">
        <v>86</v>
      </c>
      <c r="E88" s="132">
        <v>17341</v>
      </c>
      <c r="F88" s="132">
        <v>28698</v>
      </c>
      <c r="G88" s="132">
        <v>46039</v>
      </c>
      <c r="H88" s="95">
        <v>0.36600179999999999</v>
      </c>
      <c r="I88" s="132">
        <v>95555</v>
      </c>
      <c r="J88" s="118">
        <v>0.75965000000000005</v>
      </c>
      <c r="K88" s="436">
        <v>9</v>
      </c>
      <c r="L88" s="436">
        <v>170</v>
      </c>
      <c r="M88" s="132">
        <v>108364</v>
      </c>
      <c r="N88" s="133">
        <v>0.86146999999999996</v>
      </c>
      <c r="O88" s="132">
        <v>3344.5679</v>
      </c>
      <c r="P88" s="132">
        <v>8564</v>
      </c>
      <c r="Q88" s="437">
        <v>14857</v>
      </c>
    </row>
    <row r="89" spans="2:17" ht="13.5" thickBot="1">
      <c r="B89" s="439" t="s">
        <v>254</v>
      </c>
      <c r="C89" s="440" t="s">
        <v>255</v>
      </c>
      <c r="D89" s="440" t="s">
        <v>86</v>
      </c>
      <c r="E89" s="441">
        <v>22622</v>
      </c>
      <c r="F89" s="441">
        <v>4828</v>
      </c>
      <c r="G89" s="441">
        <v>27450</v>
      </c>
      <c r="H89" s="322">
        <v>0.34842099999999998</v>
      </c>
      <c r="I89" s="441">
        <v>71721</v>
      </c>
      <c r="J89" s="386">
        <v>0.91034999999999999</v>
      </c>
      <c r="K89" s="442">
        <v>44</v>
      </c>
      <c r="L89" s="442">
        <v>188</v>
      </c>
      <c r="M89" s="441">
        <v>19192</v>
      </c>
      <c r="N89" s="443">
        <v>0.24360000000000001</v>
      </c>
      <c r="O89" s="441">
        <v>523.22792000000004</v>
      </c>
      <c r="P89" s="441">
        <v>60</v>
      </c>
      <c r="Q89" s="444">
        <v>48</v>
      </c>
    </row>
    <row r="91" spans="2:17" ht="13.5" thickBot="1"/>
    <row r="92" spans="2:17" ht="16.5">
      <c r="B92" s="176" t="s">
        <v>159</v>
      </c>
      <c r="C92" s="177" t="s">
        <v>159</v>
      </c>
      <c r="D92" s="461" t="s">
        <v>7</v>
      </c>
      <c r="E92" s="426">
        <f t="shared" ref="E92:Q92" si="0">SUM(E$6:E$89)</f>
        <v>3577713</v>
      </c>
      <c r="F92" s="427">
        <f t="shared" si="0"/>
        <v>2147345</v>
      </c>
      <c r="G92" s="427">
        <f t="shared" si="0"/>
        <v>5721290</v>
      </c>
      <c r="H92" s="412">
        <f t="shared" si="0"/>
        <v>49.166314999999997</v>
      </c>
      <c r="I92" s="427">
        <f t="shared" si="0"/>
        <v>8973261</v>
      </c>
      <c r="J92" s="428">
        <f t="shared" si="0"/>
        <v>84.173419999999965</v>
      </c>
      <c r="K92" s="428">
        <f t="shared" si="0"/>
        <v>9198</v>
      </c>
      <c r="L92" s="428">
        <f t="shared" si="0"/>
        <v>138357</v>
      </c>
      <c r="M92" s="427">
        <f t="shared" si="0"/>
        <v>3323950</v>
      </c>
      <c r="N92" s="428">
        <f t="shared" si="0"/>
        <v>28.155589999999993</v>
      </c>
      <c r="O92" s="427">
        <f t="shared" si="0"/>
        <v>89782.335819999978</v>
      </c>
      <c r="P92" s="427">
        <f t="shared" si="0"/>
        <v>515283</v>
      </c>
      <c r="Q92" s="429">
        <f t="shared" si="0"/>
        <v>513696</v>
      </c>
    </row>
    <row r="93" spans="2:17" ht="16.5">
      <c r="B93" s="182" t="s">
        <v>159</v>
      </c>
      <c r="C93" s="161" t="s">
        <v>159</v>
      </c>
      <c r="D93" s="462" t="s">
        <v>256</v>
      </c>
      <c r="E93" s="134">
        <f t="shared" ref="E93:Q93" si="1">AVERAGE(E$6:E$89)</f>
        <v>42591.821428571428</v>
      </c>
      <c r="F93" s="135">
        <f t="shared" si="1"/>
        <v>26187.134146341465</v>
      </c>
      <c r="G93" s="135">
        <f t="shared" si="1"/>
        <v>69771.829268292684</v>
      </c>
      <c r="H93" s="113">
        <f t="shared" si="1"/>
        <v>0.5853132738095238</v>
      </c>
      <c r="I93" s="135">
        <f t="shared" si="1"/>
        <v>106824.53571428571</v>
      </c>
      <c r="J93" s="136">
        <f t="shared" si="1"/>
        <v>1.0020645238095234</v>
      </c>
      <c r="K93" s="136">
        <f t="shared" si="1"/>
        <v>126</v>
      </c>
      <c r="L93" s="136">
        <f t="shared" si="1"/>
        <v>1948.6901408450703</v>
      </c>
      <c r="M93" s="135">
        <f t="shared" si="1"/>
        <v>41549.375</v>
      </c>
      <c r="N93" s="136">
        <f t="shared" si="1"/>
        <v>0.33518559523809516</v>
      </c>
      <c r="O93" s="135">
        <f t="shared" si="1"/>
        <v>1068.8373311904759</v>
      </c>
      <c r="P93" s="135">
        <f t="shared" si="1"/>
        <v>6134.3214285714284</v>
      </c>
      <c r="Q93" s="430">
        <f t="shared" si="1"/>
        <v>6115.4285714285716</v>
      </c>
    </row>
    <row r="94" spans="2:17" ht="16.5">
      <c r="B94" s="182" t="s">
        <v>159</v>
      </c>
      <c r="C94" s="161" t="s">
        <v>159</v>
      </c>
      <c r="D94" s="462" t="s">
        <v>257</v>
      </c>
      <c r="E94" s="134">
        <f t="shared" ref="E94:Q94" si="2">QUARTILE(E$6:E$89,1)</f>
        <v>7220.75</v>
      </c>
      <c r="F94" s="135">
        <f t="shared" si="2"/>
        <v>4953.25</v>
      </c>
      <c r="G94" s="135">
        <f t="shared" si="2"/>
        <v>16593.5</v>
      </c>
      <c r="H94" s="113">
        <f t="shared" si="2"/>
        <v>0.34162254999999997</v>
      </c>
      <c r="I94" s="135">
        <f t="shared" si="2"/>
        <v>28708.5</v>
      </c>
      <c r="J94" s="136">
        <f t="shared" si="2"/>
        <v>0.45707249999999999</v>
      </c>
      <c r="K94" s="136">
        <f t="shared" si="2"/>
        <v>0</v>
      </c>
      <c r="L94" s="136">
        <f t="shared" si="2"/>
        <v>0</v>
      </c>
      <c r="M94" s="135">
        <f t="shared" si="2"/>
        <v>7761.5</v>
      </c>
      <c r="N94" s="136">
        <f t="shared" si="2"/>
        <v>0.10044</v>
      </c>
      <c r="O94" s="135">
        <f t="shared" si="2"/>
        <v>395.90688</v>
      </c>
      <c r="P94" s="135">
        <f t="shared" si="2"/>
        <v>3.75</v>
      </c>
      <c r="Q94" s="430">
        <f t="shared" si="2"/>
        <v>46.25</v>
      </c>
    </row>
    <row r="95" spans="2:17" ht="16.5">
      <c r="B95" s="182" t="s">
        <v>159</v>
      </c>
      <c r="C95" s="161" t="s">
        <v>159</v>
      </c>
      <c r="D95" s="462" t="s">
        <v>258</v>
      </c>
      <c r="E95" s="134">
        <f t="shared" ref="E95:Q95" si="3">MEDIAN(E$6:E$89)</f>
        <v>20920.5</v>
      </c>
      <c r="F95" s="135">
        <f t="shared" si="3"/>
        <v>12006</v>
      </c>
      <c r="G95" s="135">
        <f t="shared" si="3"/>
        <v>38504.5</v>
      </c>
      <c r="H95" s="113">
        <f t="shared" si="3"/>
        <v>0.4536385</v>
      </c>
      <c r="I95" s="135">
        <f t="shared" si="3"/>
        <v>61291</v>
      </c>
      <c r="J95" s="136">
        <f t="shared" si="3"/>
        <v>0.74162499999999998</v>
      </c>
      <c r="K95" s="136">
        <f t="shared" si="3"/>
        <v>19</v>
      </c>
      <c r="L95" s="136">
        <f t="shared" si="3"/>
        <v>125</v>
      </c>
      <c r="M95" s="135">
        <f t="shared" si="3"/>
        <v>21381.5</v>
      </c>
      <c r="N95" s="136">
        <f t="shared" si="3"/>
        <v>0.26322500000000004</v>
      </c>
      <c r="O95" s="135">
        <f t="shared" si="3"/>
        <v>861.15664500000003</v>
      </c>
      <c r="P95" s="135">
        <f t="shared" si="3"/>
        <v>794</v>
      </c>
      <c r="Q95" s="430">
        <f t="shared" si="3"/>
        <v>1706.5</v>
      </c>
    </row>
    <row r="96" spans="2:17" ht="17.25" thickBot="1">
      <c r="B96" s="187" t="s">
        <v>159</v>
      </c>
      <c r="C96" s="188" t="s">
        <v>159</v>
      </c>
      <c r="D96" s="463" t="s">
        <v>259</v>
      </c>
      <c r="E96" s="431">
        <f t="shared" ref="E96:Q96" si="4">QUARTILE(E$6:E$89,3)</f>
        <v>44483.25</v>
      </c>
      <c r="F96" s="432">
        <f t="shared" si="4"/>
        <v>34544.75</v>
      </c>
      <c r="G96" s="432">
        <f t="shared" si="4"/>
        <v>72651</v>
      </c>
      <c r="H96" s="384">
        <f t="shared" si="4"/>
        <v>0.55541989999999997</v>
      </c>
      <c r="I96" s="432">
        <f t="shared" si="4"/>
        <v>117408.75</v>
      </c>
      <c r="J96" s="433">
        <f t="shared" si="4"/>
        <v>1.1111550000000001</v>
      </c>
      <c r="K96" s="433">
        <f t="shared" si="4"/>
        <v>94</v>
      </c>
      <c r="L96" s="433">
        <f t="shared" si="4"/>
        <v>850</v>
      </c>
      <c r="M96" s="432">
        <f t="shared" si="4"/>
        <v>48270.75</v>
      </c>
      <c r="N96" s="433">
        <f t="shared" si="4"/>
        <v>0.36011500000000002</v>
      </c>
      <c r="O96" s="432">
        <f t="shared" si="4"/>
        <v>1651.2744124999999</v>
      </c>
      <c r="P96" s="432">
        <f t="shared" si="4"/>
        <v>5986</v>
      </c>
      <c r="Q96" s="434">
        <f t="shared" si="4"/>
        <v>8776</v>
      </c>
    </row>
  </sheetData>
  <autoFilter ref="B5:Q5" xr:uid="{00000000-0001-0000-0B00-000000000000}"/>
  <mergeCells count="2">
    <mergeCell ref="D2:J2"/>
    <mergeCell ref="D3:J4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N10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2" sqref="J2:K2"/>
    </sheetView>
  </sheetViews>
  <sheetFormatPr defaultColWidth="8.85546875" defaultRowHeight="12.75"/>
  <cols>
    <col min="1" max="1" width="8.85546875" style="38"/>
    <col min="2" max="2" width="13.85546875" style="38" customWidth="1"/>
    <col min="3" max="3" width="39.85546875" style="38" customWidth="1"/>
    <col min="4" max="4" width="8.85546875" style="38"/>
    <col min="5" max="5" width="12.140625" style="38" customWidth="1"/>
    <col min="6" max="6" width="11.85546875" style="38" customWidth="1"/>
    <col min="7" max="7" width="14.5703125" style="38" customWidth="1"/>
    <col min="8" max="8" width="14" style="38" customWidth="1"/>
    <col min="9" max="9" width="11.7109375" style="38" customWidth="1"/>
    <col min="10" max="10" width="15.28515625" style="38" customWidth="1"/>
    <col min="11" max="11" width="14.85546875" style="38" customWidth="1"/>
    <col min="12" max="12" width="17.28515625" style="38" customWidth="1"/>
    <col min="13" max="13" width="12.5703125" style="38" customWidth="1"/>
    <col min="14" max="14" width="13.140625" style="38" customWidth="1"/>
    <col min="15" max="15" width="14.5703125" style="38" customWidth="1"/>
    <col min="16" max="16" width="16.28515625" style="38" customWidth="1"/>
    <col min="17" max="17" width="13.7109375" style="38" customWidth="1"/>
    <col min="18" max="18" width="14.7109375" style="38" customWidth="1"/>
    <col min="19" max="19" width="16.42578125" style="38" customWidth="1"/>
    <col min="20" max="22" width="15.42578125" style="38" customWidth="1"/>
    <col min="23" max="23" width="18.5703125" style="38" customWidth="1"/>
    <col min="24" max="24" width="18.7109375" style="38" customWidth="1"/>
    <col min="25" max="25" width="15.5703125" style="38" customWidth="1"/>
    <col min="26" max="26" width="16.28515625" style="38" customWidth="1"/>
    <col min="27" max="27" width="17.140625" style="38" customWidth="1"/>
    <col min="28" max="28" width="17.85546875" style="38" customWidth="1"/>
    <col min="29" max="29" width="17.7109375" style="38" customWidth="1"/>
    <col min="30" max="30" width="20.28515625" style="38" customWidth="1"/>
    <col min="31" max="31" width="15.28515625" style="38" customWidth="1"/>
    <col min="32" max="32" width="16.85546875" style="38" customWidth="1"/>
    <col min="33" max="33" width="14.85546875" style="38" customWidth="1"/>
    <col min="34" max="34" width="14.42578125" style="38" customWidth="1"/>
    <col min="35" max="35" width="14.85546875" style="38" customWidth="1"/>
    <col min="36" max="36" width="16.42578125" style="38" customWidth="1"/>
    <col min="37" max="37" width="16.7109375" style="38" customWidth="1"/>
    <col min="38" max="38" width="13.5703125" style="38" customWidth="1"/>
    <col min="39" max="39" width="15.7109375" style="38" customWidth="1"/>
    <col min="40" max="40" width="20.42578125" style="38" customWidth="1"/>
    <col min="41" max="16384" width="8.85546875" style="38"/>
  </cols>
  <sheetData>
    <row r="1" spans="2:40" ht="19.5"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12"/>
      <c r="V1" s="112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108"/>
      <c r="AK1" s="108"/>
      <c r="AL1" s="108"/>
      <c r="AM1" s="214" t="s">
        <v>64</v>
      </c>
    </row>
    <row r="2" spans="2:40" ht="29.25">
      <c r="J2" s="558" t="s">
        <v>515</v>
      </c>
      <c r="K2" s="558"/>
      <c r="L2" s="504"/>
      <c r="M2" s="504"/>
      <c r="N2" s="504"/>
      <c r="O2" s="504"/>
      <c r="P2" s="504"/>
      <c r="Q2" s="504"/>
      <c r="R2" s="504"/>
      <c r="S2" s="504"/>
      <c r="T2" s="504"/>
      <c r="U2" s="505"/>
      <c r="V2" s="505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108"/>
      <c r="AK2" s="108"/>
      <c r="AL2" s="108"/>
      <c r="AM2" s="215" t="s">
        <v>66</v>
      </c>
    </row>
    <row r="3" spans="2:40" ht="29.25">
      <c r="I3" s="504" t="s">
        <v>516</v>
      </c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5"/>
      <c r="V3" s="505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108"/>
      <c r="AL3" s="108"/>
      <c r="AM3" s="108"/>
      <c r="AN3" s="108"/>
    </row>
    <row r="4" spans="2:40" ht="11.25" customHeight="1" thickBot="1"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08"/>
      <c r="V4" s="508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108"/>
      <c r="AL4" s="108"/>
      <c r="AM4" s="108"/>
      <c r="AN4" s="108"/>
    </row>
    <row r="5" spans="2:40" ht="65.25" customHeight="1" thickBot="1">
      <c r="B5" s="457" t="s">
        <v>408</v>
      </c>
      <c r="C5" s="458" t="s">
        <v>409</v>
      </c>
      <c r="D5" s="458" t="s">
        <v>426</v>
      </c>
      <c r="E5" s="458" t="s">
        <v>517</v>
      </c>
      <c r="F5" s="458" t="s">
        <v>518</v>
      </c>
      <c r="G5" s="458" t="s">
        <v>519</v>
      </c>
      <c r="H5" s="458" t="s">
        <v>520</v>
      </c>
      <c r="I5" s="458" t="s">
        <v>521</v>
      </c>
      <c r="J5" s="458" t="s">
        <v>522</v>
      </c>
      <c r="K5" s="458" t="s">
        <v>523</v>
      </c>
      <c r="L5" s="458" t="s">
        <v>524</v>
      </c>
      <c r="M5" s="458" t="s">
        <v>525</v>
      </c>
      <c r="N5" s="458" t="s">
        <v>526</v>
      </c>
      <c r="O5" s="458" t="s">
        <v>527</v>
      </c>
      <c r="P5" s="458" t="s">
        <v>528</v>
      </c>
      <c r="Q5" s="458" t="s">
        <v>529</v>
      </c>
      <c r="R5" s="458" t="s">
        <v>530</v>
      </c>
      <c r="S5" s="458" t="s">
        <v>531</v>
      </c>
      <c r="T5" s="458" t="s">
        <v>532</v>
      </c>
      <c r="U5" s="458" t="s">
        <v>533</v>
      </c>
      <c r="V5" s="458" t="s">
        <v>534</v>
      </c>
      <c r="W5" s="458" t="s">
        <v>535</v>
      </c>
      <c r="X5" s="458" t="s">
        <v>536</v>
      </c>
      <c r="Y5" s="458" t="s">
        <v>537</v>
      </c>
      <c r="Z5" s="458" t="s">
        <v>538</v>
      </c>
      <c r="AA5" s="458" t="s">
        <v>539</v>
      </c>
      <c r="AB5" s="458" t="s">
        <v>540</v>
      </c>
      <c r="AC5" s="458" t="s">
        <v>541</v>
      </c>
      <c r="AD5" s="458" t="s">
        <v>542</v>
      </c>
      <c r="AE5" s="458" t="s">
        <v>543</v>
      </c>
      <c r="AF5" s="458" t="s">
        <v>544</v>
      </c>
      <c r="AG5" s="458" t="s">
        <v>545</v>
      </c>
      <c r="AH5" s="458" t="s">
        <v>546</v>
      </c>
      <c r="AI5" s="458" t="s">
        <v>547</v>
      </c>
      <c r="AJ5" s="458" t="s">
        <v>548</v>
      </c>
      <c r="AK5" s="458" t="s">
        <v>549</v>
      </c>
      <c r="AL5" s="458" t="s">
        <v>550</v>
      </c>
      <c r="AM5" s="459" t="s">
        <v>551</v>
      </c>
    </row>
    <row r="6" spans="2:40">
      <c r="B6" s="196" t="s">
        <v>84</v>
      </c>
      <c r="C6" s="44" t="s">
        <v>85</v>
      </c>
      <c r="D6" s="44" t="s">
        <v>86</v>
      </c>
      <c r="E6" s="93">
        <v>87</v>
      </c>
      <c r="F6" s="119">
        <v>0.25513200000000003</v>
      </c>
      <c r="G6" s="93">
        <v>1225</v>
      </c>
      <c r="H6" s="118">
        <v>14.08046</v>
      </c>
      <c r="I6" s="93">
        <v>35</v>
      </c>
      <c r="J6" s="119">
        <v>0.1026393</v>
      </c>
      <c r="K6" s="93">
        <v>849</v>
      </c>
      <c r="L6" s="114">
        <f>K6/I6</f>
        <v>24.257142857142856</v>
      </c>
      <c r="M6" s="93" t="s">
        <v>159</v>
      </c>
      <c r="N6" s="93" t="s">
        <v>159</v>
      </c>
      <c r="O6" s="93">
        <v>115</v>
      </c>
      <c r="P6" s="119">
        <v>0.33724340000000003</v>
      </c>
      <c r="Q6" s="510" t="s">
        <v>159</v>
      </c>
      <c r="R6" s="510" t="s">
        <v>159</v>
      </c>
      <c r="S6" s="93">
        <v>2573</v>
      </c>
      <c r="T6" s="144">
        <v>22.373909999999999</v>
      </c>
      <c r="U6" s="144" t="s">
        <v>159</v>
      </c>
      <c r="V6" s="515" t="s">
        <v>159</v>
      </c>
      <c r="W6" s="125" t="s">
        <v>499</v>
      </c>
      <c r="X6" s="125" t="s">
        <v>498</v>
      </c>
      <c r="Y6" s="93">
        <v>21</v>
      </c>
      <c r="Z6" s="45">
        <v>6.1583600000000002E-2</v>
      </c>
      <c r="AA6" s="93">
        <v>309</v>
      </c>
      <c r="AB6" s="93">
        <v>216</v>
      </c>
      <c r="AC6" s="45">
        <v>0.63343110000000002</v>
      </c>
      <c r="AD6" s="93">
        <v>4338</v>
      </c>
      <c r="AE6" s="125">
        <v>104</v>
      </c>
      <c r="AF6" s="125">
        <v>796</v>
      </c>
      <c r="AG6" s="93">
        <v>341</v>
      </c>
      <c r="AH6" s="118">
        <v>5.2461500000000001</v>
      </c>
      <c r="AI6" s="93">
        <v>5443</v>
      </c>
      <c r="AJ6" s="118">
        <v>15.961880000000001</v>
      </c>
      <c r="AK6" s="118">
        <v>32.988480000000003</v>
      </c>
      <c r="AL6" s="125">
        <v>30</v>
      </c>
      <c r="AM6" s="408">
        <v>981</v>
      </c>
    </row>
    <row r="7" spans="2:40">
      <c r="B7" s="196" t="s">
        <v>87</v>
      </c>
      <c r="C7" s="44" t="s">
        <v>88</v>
      </c>
      <c r="D7" s="44" t="s">
        <v>89</v>
      </c>
      <c r="E7" s="93">
        <v>159</v>
      </c>
      <c r="F7" s="119">
        <v>0.4066496</v>
      </c>
      <c r="G7" s="93">
        <v>1357</v>
      </c>
      <c r="H7" s="118">
        <v>8.5345899999999997</v>
      </c>
      <c r="I7" s="93">
        <v>21</v>
      </c>
      <c r="J7" s="119">
        <v>5.3708400000000003E-2</v>
      </c>
      <c r="K7" s="93">
        <v>307</v>
      </c>
      <c r="L7" s="114">
        <f t="shared" ref="L7:L69" si="0">K7/I7</f>
        <v>14.619047619047619</v>
      </c>
      <c r="M7" s="93" t="s">
        <v>159</v>
      </c>
      <c r="N7" s="93" t="s">
        <v>159</v>
      </c>
      <c r="O7" s="93">
        <v>210</v>
      </c>
      <c r="P7" s="119">
        <v>0.53708440000000002</v>
      </c>
      <c r="Q7" s="510" t="s">
        <v>159</v>
      </c>
      <c r="R7" s="510" t="s">
        <v>159</v>
      </c>
      <c r="S7" s="93">
        <v>2440</v>
      </c>
      <c r="T7" s="144">
        <v>11.61905</v>
      </c>
      <c r="U7" s="144" t="s">
        <v>159</v>
      </c>
      <c r="V7" s="515" t="s">
        <v>159</v>
      </c>
      <c r="W7" s="125" t="s">
        <v>499</v>
      </c>
      <c r="X7" s="125" t="s">
        <v>499</v>
      </c>
      <c r="Y7" s="93">
        <v>340</v>
      </c>
      <c r="Z7" s="45">
        <v>0.86956520000000004</v>
      </c>
      <c r="AA7" s="93">
        <v>3151</v>
      </c>
      <c r="AB7" s="93">
        <v>50</v>
      </c>
      <c r="AC7" s="45">
        <v>0.1278772</v>
      </c>
      <c r="AD7" s="93">
        <v>953</v>
      </c>
      <c r="AE7" s="125">
        <v>1</v>
      </c>
      <c r="AF7" s="125">
        <v>5</v>
      </c>
      <c r="AG7" s="93">
        <v>391</v>
      </c>
      <c r="AH7" s="118">
        <v>16.077300000000001</v>
      </c>
      <c r="AI7" s="93">
        <v>4109</v>
      </c>
      <c r="AJ7" s="118">
        <v>10.50895</v>
      </c>
      <c r="AK7" s="118">
        <v>54.237780000000001</v>
      </c>
      <c r="AL7" s="125">
        <v>2</v>
      </c>
      <c r="AM7" s="408">
        <v>5</v>
      </c>
    </row>
    <row r="8" spans="2:40">
      <c r="B8" s="196" t="s">
        <v>90</v>
      </c>
      <c r="C8" s="44" t="s">
        <v>91</v>
      </c>
      <c r="D8" s="44" t="s">
        <v>86</v>
      </c>
      <c r="E8" s="93">
        <v>6</v>
      </c>
      <c r="F8" s="119">
        <v>0.13043479999999999</v>
      </c>
      <c r="G8" s="93">
        <v>104</v>
      </c>
      <c r="H8" s="118">
        <v>17.33333</v>
      </c>
      <c r="I8" s="93">
        <v>0</v>
      </c>
      <c r="J8" s="119">
        <v>0</v>
      </c>
      <c r="K8" s="93">
        <v>0</v>
      </c>
      <c r="L8" s="114">
        <v>0</v>
      </c>
      <c r="M8" s="93"/>
      <c r="N8" s="93"/>
      <c r="O8" s="93">
        <v>27</v>
      </c>
      <c r="P8" s="119">
        <v>0.58695649999999999</v>
      </c>
      <c r="Q8" s="510"/>
      <c r="R8" s="510"/>
      <c r="S8" s="93">
        <v>419</v>
      </c>
      <c r="T8" s="144">
        <v>15.518520000000001</v>
      </c>
      <c r="U8" s="144"/>
      <c r="V8" s="515"/>
      <c r="W8" s="125" t="s">
        <v>499</v>
      </c>
      <c r="X8" s="125" t="s">
        <v>499</v>
      </c>
      <c r="Y8" s="93">
        <v>10</v>
      </c>
      <c r="Z8" s="45">
        <v>0.21739130000000001</v>
      </c>
      <c r="AA8" s="93">
        <v>171</v>
      </c>
      <c r="AB8" s="93">
        <v>23</v>
      </c>
      <c r="AC8" s="45">
        <v>0.5</v>
      </c>
      <c r="AD8" s="93">
        <v>352</v>
      </c>
      <c r="AE8" s="125">
        <v>13</v>
      </c>
      <c r="AF8" s="125">
        <v>534</v>
      </c>
      <c r="AG8" s="93">
        <v>46</v>
      </c>
      <c r="AH8" s="118">
        <v>4.33962</v>
      </c>
      <c r="AI8" s="93">
        <v>1057</v>
      </c>
      <c r="AJ8" s="118">
        <v>22.978259999999999</v>
      </c>
      <c r="AK8" s="118">
        <v>27.551870000000001</v>
      </c>
      <c r="AL8" s="125">
        <v>0</v>
      </c>
      <c r="AM8" s="408">
        <v>0</v>
      </c>
    </row>
    <row r="9" spans="2:40">
      <c r="B9" s="196" t="s">
        <v>92</v>
      </c>
      <c r="C9" s="44" t="s">
        <v>93</v>
      </c>
      <c r="D9" s="44" t="s">
        <v>89</v>
      </c>
      <c r="E9" s="93">
        <v>37</v>
      </c>
      <c r="F9" s="119">
        <v>0.11858970000000001</v>
      </c>
      <c r="G9" s="93">
        <v>561</v>
      </c>
      <c r="H9" s="118">
        <v>15.16216</v>
      </c>
      <c r="I9" s="93">
        <v>1</v>
      </c>
      <c r="J9" s="119">
        <v>3.2050999999999998E-3</v>
      </c>
      <c r="K9" s="93">
        <v>6</v>
      </c>
      <c r="L9" s="114">
        <f t="shared" si="0"/>
        <v>6</v>
      </c>
      <c r="M9" s="93" t="s">
        <v>159</v>
      </c>
      <c r="N9" s="93" t="s">
        <v>159</v>
      </c>
      <c r="O9" s="93">
        <v>82</v>
      </c>
      <c r="P9" s="119">
        <v>0.26282050000000001</v>
      </c>
      <c r="Q9" s="510" t="s">
        <v>159</v>
      </c>
      <c r="R9" s="510" t="s">
        <v>159</v>
      </c>
      <c r="S9" s="93">
        <v>5057</v>
      </c>
      <c r="T9" s="144">
        <v>61.670729999999999</v>
      </c>
      <c r="U9" s="144" t="s">
        <v>159</v>
      </c>
      <c r="V9" s="515" t="s">
        <v>159</v>
      </c>
      <c r="W9" s="125" t="s">
        <v>499</v>
      </c>
      <c r="X9" s="125" t="s">
        <v>499</v>
      </c>
      <c r="Y9" s="93">
        <v>14</v>
      </c>
      <c r="Z9" s="45">
        <v>4.4871800000000003E-2</v>
      </c>
      <c r="AA9" s="93">
        <v>472</v>
      </c>
      <c r="AB9" s="93">
        <v>106</v>
      </c>
      <c r="AC9" s="45">
        <v>0.33974359999999998</v>
      </c>
      <c r="AD9" s="93">
        <v>5152</v>
      </c>
      <c r="AE9" s="125">
        <v>192</v>
      </c>
      <c r="AF9" s="144">
        <v>3994</v>
      </c>
      <c r="AG9" s="93">
        <v>312</v>
      </c>
      <c r="AH9" s="118">
        <v>6.5532500000000002</v>
      </c>
      <c r="AI9" s="93">
        <v>9618</v>
      </c>
      <c r="AJ9" s="118">
        <v>30.826920000000001</v>
      </c>
      <c r="AK9" s="118">
        <v>62.08446</v>
      </c>
      <c r="AL9" s="125">
        <v>270</v>
      </c>
      <c r="AM9" s="408">
        <v>12573</v>
      </c>
    </row>
    <row r="10" spans="2:40">
      <c r="B10" s="196" t="s">
        <v>94</v>
      </c>
      <c r="C10" s="44" t="s">
        <v>95</v>
      </c>
      <c r="D10" s="44" t="s">
        <v>89</v>
      </c>
      <c r="E10" s="93">
        <v>6</v>
      </c>
      <c r="F10" s="119">
        <v>2.6200899999999999E-2</v>
      </c>
      <c r="G10" s="93">
        <v>24</v>
      </c>
      <c r="H10" s="118">
        <v>4</v>
      </c>
      <c r="I10" s="93">
        <v>19</v>
      </c>
      <c r="J10" s="119">
        <v>8.2969399999999999E-2</v>
      </c>
      <c r="K10" s="93">
        <v>78</v>
      </c>
      <c r="L10" s="114">
        <f t="shared" si="0"/>
        <v>4.1052631578947372</v>
      </c>
      <c r="M10" s="93">
        <v>7</v>
      </c>
      <c r="N10" s="93">
        <v>60</v>
      </c>
      <c r="O10" s="93">
        <v>67</v>
      </c>
      <c r="P10" s="119">
        <v>0.29257640000000001</v>
      </c>
      <c r="Q10" s="510">
        <v>172</v>
      </c>
      <c r="R10" s="510">
        <v>480</v>
      </c>
      <c r="S10" s="93">
        <v>652</v>
      </c>
      <c r="T10" s="144">
        <v>9.7313399999999994</v>
      </c>
      <c r="U10" s="144">
        <v>2</v>
      </c>
      <c r="V10" s="515">
        <v>399</v>
      </c>
      <c r="W10" s="125" t="s">
        <v>499</v>
      </c>
      <c r="X10" s="125" t="s">
        <v>499</v>
      </c>
      <c r="Y10" s="93">
        <v>2</v>
      </c>
      <c r="Z10" s="45">
        <v>8.7335999999999993E-3</v>
      </c>
      <c r="AA10" s="44" t="s">
        <v>159</v>
      </c>
      <c r="AB10" s="93">
        <v>92</v>
      </c>
      <c r="AC10" s="45">
        <v>0.40174670000000001</v>
      </c>
      <c r="AD10" s="44" t="s">
        <v>159</v>
      </c>
      <c r="AE10" s="125">
        <v>60</v>
      </c>
      <c r="AF10" s="144">
        <v>3994</v>
      </c>
      <c r="AG10" s="93">
        <v>229</v>
      </c>
      <c r="AH10" s="118">
        <v>14.3125</v>
      </c>
      <c r="AI10" s="93">
        <v>6316</v>
      </c>
      <c r="AJ10" s="118">
        <v>27.58079</v>
      </c>
      <c r="AK10" s="118">
        <v>125.64154000000001</v>
      </c>
      <c r="AL10" s="125">
        <v>33</v>
      </c>
      <c r="AM10" s="408">
        <v>383</v>
      </c>
    </row>
    <row r="11" spans="2:40">
      <c r="B11" s="196" t="s">
        <v>96</v>
      </c>
      <c r="C11" s="44" t="s">
        <v>97</v>
      </c>
      <c r="D11" s="44" t="s">
        <v>89</v>
      </c>
      <c r="E11" s="93">
        <v>113</v>
      </c>
      <c r="F11" s="119">
        <v>0.30133330000000003</v>
      </c>
      <c r="G11" s="93">
        <v>583</v>
      </c>
      <c r="H11" s="118">
        <v>5.1592900000000004</v>
      </c>
      <c r="I11" s="93">
        <v>1</v>
      </c>
      <c r="J11" s="119">
        <v>2.6667000000000001E-3</v>
      </c>
      <c r="K11" s="93">
        <v>6</v>
      </c>
      <c r="L11" s="114">
        <f t="shared" si="0"/>
        <v>6</v>
      </c>
      <c r="M11" s="93" t="s">
        <v>159</v>
      </c>
      <c r="N11" s="93" t="s">
        <v>159</v>
      </c>
      <c r="O11" s="93">
        <v>228</v>
      </c>
      <c r="P11" s="119">
        <v>0.60799999999999998</v>
      </c>
      <c r="Q11" s="510" t="s">
        <v>159</v>
      </c>
      <c r="R11" s="510" t="s">
        <v>159</v>
      </c>
      <c r="S11" s="93">
        <v>1734</v>
      </c>
      <c r="T11" s="144">
        <v>7.6052600000000004</v>
      </c>
      <c r="U11" s="144" t="s">
        <v>159</v>
      </c>
      <c r="V11" s="515" t="s">
        <v>159</v>
      </c>
      <c r="W11" s="125" t="s">
        <v>499</v>
      </c>
      <c r="X11" s="125" t="s">
        <v>499</v>
      </c>
      <c r="Y11" s="93">
        <v>311</v>
      </c>
      <c r="Z11" s="45">
        <v>0.82933330000000005</v>
      </c>
      <c r="AA11" s="93">
        <v>1303</v>
      </c>
      <c r="AB11" s="93">
        <v>31</v>
      </c>
      <c r="AC11" s="45">
        <v>8.2666699999999996E-2</v>
      </c>
      <c r="AD11" s="93">
        <v>1020</v>
      </c>
      <c r="AE11" s="125">
        <v>33</v>
      </c>
      <c r="AF11" s="125">
        <v>309</v>
      </c>
      <c r="AG11" s="93">
        <v>375</v>
      </c>
      <c r="AH11" s="118">
        <v>21.246459999999999</v>
      </c>
      <c r="AI11" s="93">
        <v>2632</v>
      </c>
      <c r="AJ11" s="118">
        <v>7.0186700000000002</v>
      </c>
      <c r="AK11" s="118">
        <v>39.701929999999997</v>
      </c>
      <c r="AL11" s="125" t="s">
        <v>159</v>
      </c>
      <c r="AM11" s="408" t="s">
        <v>159</v>
      </c>
    </row>
    <row r="12" spans="2:40">
      <c r="B12" s="196" t="s">
        <v>98</v>
      </c>
      <c r="C12" s="44" t="s">
        <v>99</v>
      </c>
      <c r="D12" s="44" t="s">
        <v>86</v>
      </c>
      <c r="E12" s="93">
        <v>1</v>
      </c>
      <c r="F12" s="119">
        <v>6.6667000000000002E-3</v>
      </c>
      <c r="G12" s="93">
        <v>185</v>
      </c>
      <c r="H12" s="118">
        <v>185</v>
      </c>
      <c r="I12" s="93">
        <v>2</v>
      </c>
      <c r="J12" s="119">
        <v>1.3333299999999999E-2</v>
      </c>
      <c r="K12" s="93">
        <v>20</v>
      </c>
      <c r="L12" s="114">
        <f t="shared" si="0"/>
        <v>10</v>
      </c>
      <c r="M12" s="93" t="s">
        <v>159</v>
      </c>
      <c r="N12" s="93" t="s">
        <v>159</v>
      </c>
      <c r="O12" s="93">
        <v>131</v>
      </c>
      <c r="P12" s="119">
        <v>0.87333329999999998</v>
      </c>
      <c r="Q12" s="510" t="s">
        <v>159</v>
      </c>
      <c r="R12" s="510" t="s">
        <v>159</v>
      </c>
      <c r="S12" s="93">
        <v>355</v>
      </c>
      <c r="T12" s="144">
        <v>2.7099199999999999</v>
      </c>
      <c r="U12" s="144" t="s">
        <v>159</v>
      </c>
      <c r="V12" s="515" t="s">
        <v>159</v>
      </c>
      <c r="W12" s="125" t="s">
        <v>499</v>
      </c>
      <c r="X12" s="125" t="s">
        <v>499</v>
      </c>
      <c r="Y12" s="93">
        <v>35</v>
      </c>
      <c r="Z12" s="45">
        <v>0.23333329999999999</v>
      </c>
      <c r="AA12" s="93">
        <v>380</v>
      </c>
      <c r="AB12" s="93">
        <v>99</v>
      </c>
      <c r="AC12" s="45">
        <v>0.66</v>
      </c>
      <c r="AD12" s="93">
        <v>180</v>
      </c>
      <c r="AE12" s="125">
        <v>16</v>
      </c>
      <c r="AF12" s="144">
        <v>1676</v>
      </c>
      <c r="AG12" s="93">
        <v>150</v>
      </c>
      <c r="AH12" s="118">
        <v>14.61988</v>
      </c>
      <c r="AI12" s="93">
        <v>2236</v>
      </c>
      <c r="AJ12" s="118">
        <v>14.90667</v>
      </c>
      <c r="AK12" s="118">
        <v>64.858590000000007</v>
      </c>
      <c r="AL12" s="125">
        <v>16</v>
      </c>
      <c r="AM12" s="408">
        <v>1676</v>
      </c>
    </row>
    <row r="13" spans="2:40">
      <c r="B13" s="196" t="s">
        <v>100</v>
      </c>
      <c r="C13" s="44" t="s">
        <v>101</v>
      </c>
      <c r="D13" s="44" t="s">
        <v>86</v>
      </c>
      <c r="E13" s="93">
        <v>44</v>
      </c>
      <c r="F13" s="119">
        <v>4.9605400000000001E-2</v>
      </c>
      <c r="G13" s="93">
        <v>603</v>
      </c>
      <c r="H13" s="118">
        <v>13.704549999999999</v>
      </c>
      <c r="I13" s="93">
        <v>8</v>
      </c>
      <c r="J13" s="119">
        <v>9.0191999999999998E-3</v>
      </c>
      <c r="K13" s="93">
        <v>162</v>
      </c>
      <c r="L13" s="114">
        <f t="shared" si="0"/>
        <v>20.25</v>
      </c>
      <c r="M13" s="93" t="s">
        <v>159</v>
      </c>
      <c r="N13" s="93" t="s">
        <v>159</v>
      </c>
      <c r="O13" s="93">
        <v>835</v>
      </c>
      <c r="P13" s="119">
        <v>0.94137539999999997</v>
      </c>
      <c r="Q13" s="510">
        <v>0</v>
      </c>
      <c r="R13" s="510" t="s">
        <v>159</v>
      </c>
      <c r="S13" s="93">
        <v>9352</v>
      </c>
      <c r="T13" s="144">
        <v>11.2</v>
      </c>
      <c r="U13" s="144" t="s">
        <v>159</v>
      </c>
      <c r="V13" s="515" t="s">
        <v>159</v>
      </c>
      <c r="W13" s="125" t="s">
        <v>498</v>
      </c>
      <c r="X13" s="125" t="s">
        <v>499</v>
      </c>
      <c r="Y13" s="93">
        <v>88</v>
      </c>
      <c r="Z13" s="45">
        <v>9.9210800000000002E-2</v>
      </c>
      <c r="AA13" s="93">
        <v>2494</v>
      </c>
      <c r="AB13" s="93">
        <v>799</v>
      </c>
      <c r="AC13" s="45">
        <v>0.90078919999999996</v>
      </c>
      <c r="AD13" s="93">
        <v>7623</v>
      </c>
      <c r="AE13" s="125"/>
      <c r="AF13" s="125"/>
      <c r="AG13" s="93">
        <v>887</v>
      </c>
      <c r="AH13" s="118">
        <v>29.825150000000001</v>
      </c>
      <c r="AI13" s="93">
        <v>10117</v>
      </c>
      <c r="AJ13" s="118">
        <v>11.405860000000001</v>
      </c>
      <c r="AK13" s="118">
        <v>111.35938</v>
      </c>
      <c r="AL13" s="125">
        <v>13</v>
      </c>
      <c r="AM13" s="408">
        <v>4157</v>
      </c>
    </row>
    <row r="14" spans="2:40">
      <c r="B14" s="196" t="s">
        <v>102</v>
      </c>
      <c r="C14" s="44" t="s">
        <v>103</v>
      </c>
      <c r="D14" s="44" t="s">
        <v>86</v>
      </c>
      <c r="E14" s="93">
        <v>0</v>
      </c>
      <c r="F14" s="119">
        <v>0</v>
      </c>
      <c r="G14" s="93">
        <v>0</v>
      </c>
      <c r="H14" s="44" t="s">
        <v>159</v>
      </c>
      <c r="I14" s="93">
        <v>0</v>
      </c>
      <c r="J14" s="119">
        <v>0</v>
      </c>
      <c r="K14" s="93">
        <v>0</v>
      </c>
      <c r="L14" s="114">
        <v>0</v>
      </c>
      <c r="M14" s="93" t="s">
        <v>159</v>
      </c>
      <c r="N14" s="93" t="s">
        <v>159</v>
      </c>
      <c r="O14" s="93">
        <v>4</v>
      </c>
      <c r="P14" s="119">
        <v>1</v>
      </c>
      <c r="Q14" s="510" t="s">
        <v>159</v>
      </c>
      <c r="R14" s="510" t="s">
        <v>159</v>
      </c>
      <c r="S14" s="93">
        <v>8</v>
      </c>
      <c r="T14" s="144">
        <v>2</v>
      </c>
      <c r="U14" s="144" t="s">
        <v>159</v>
      </c>
      <c r="V14" s="515" t="s">
        <v>159</v>
      </c>
      <c r="W14" s="125" t="s">
        <v>498</v>
      </c>
      <c r="X14" s="125" t="s">
        <v>498</v>
      </c>
      <c r="Y14" s="93">
        <v>4</v>
      </c>
      <c r="Z14" s="45">
        <v>1</v>
      </c>
      <c r="AA14" s="93">
        <v>8</v>
      </c>
      <c r="AB14" s="93">
        <v>0</v>
      </c>
      <c r="AC14" s="45">
        <v>0</v>
      </c>
      <c r="AD14" s="93">
        <v>0</v>
      </c>
      <c r="AE14" s="125">
        <v>0</v>
      </c>
      <c r="AF14" s="125">
        <v>0</v>
      </c>
      <c r="AG14" s="93">
        <v>4</v>
      </c>
      <c r="AH14" s="118">
        <v>0.23529</v>
      </c>
      <c r="AI14" s="93">
        <v>8</v>
      </c>
      <c r="AJ14" s="118">
        <v>2</v>
      </c>
      <c r="AK14" s="118">
        <v>5.5879999999999999E-2</v>
      </c>
      <c r="AL14" s="125">
        <v>277</v>
      </c>
      <c r="AM14" s="408">
        <v>26855</v>
      </c>
    </row>
    <row r="15" spans="2:40">
      <c r="B15" s="196" t="s">
        <v>104</v>
      </c>
      <c r="C15" s="44" t="s">
        <v>105</v>
      </c>
      <c r="D15" s="44" t="s">
        <v>86</v>
      </c>
      <c r="E15" s="93">
        <v>51</v>
      </c>
      <c r="F15" s="119">
        <v>6.8640599999999996E-2</v>
      </c>
      <c r="G15" s="93">
        <v>1476</v>
      </c>
      <c r="H15" s="118">
        <v>28.941179999999999</v>
      </c>
      <c r="I15" s="93">
        <v>0</v>
      </c>
      <c r="J15" s="119">
        <v>0</v>
      </c>
      <c r="K15" s="93">
        <v>0</v>
      </c>
      <c r="L15" s="114">
        <v>0</v>
      </c>
      <c r="M15" s="93" t="s">
        <v>159</v>
      </c>
      <c r="N15" s="93" t="s">
        <v>159</v>
      </c>
      <c r="O15" s="93">
        <v>5</v>
      </c>
      <c r="P15" s="119">
        <v>6.7295000000000002E-3</v>
      </c>
      <c r="Q15" s="510" t="s">
        <v>159</v>
      </c>
      <c r="R15" s="510" t="s">
        <v>159</v>
      </c>
      <c r="S15" s="93">
        <v>262</v>
      </c>
      <c r="T15" s="144">
        <v>52.4</v>
      </c>
      <c r="U15" s="144" t="s">
        <v>159</v>
      </c>
      <c r="V15" s="515" t="s">
        <v>159</v>
      </c>
      <c r="W15" s="125" t="s">
        <v>499</v>
      </c>
      <c r="X15" s="125" t="s">
        <v>499</v>
      </c>
      <c r="Y15" s="93">
        <v>51</v>
      </c>
      <c r="Z15" s="45">
        <v>6.8640599999999996E-2</v>
      </c>
      <c r="AA15" s="93">
        <v>1457</v>
      </c>
      <c r="AB15" s="93">
        <v>5</v>
      </c>
      <c r="AC15" s="45">
        <v>6.7295000000000002E-3</v>
      </c>
      <c r="AD15" s="93">
        <v>281</v>
      </c>
      <c r="AE15" s="125">
        <v>687</v>
      </c>
      <c r="AF15" s="144">
        <v>11436</v>
      </c>
      <c r="AG15" s="93">
        <v>743</v>
      </c>
      <c r="AH15" s="118">
        <v>10.42076</v>
      </c>
      <c r="AI15" s="93">
        <v>13174</v>
      </c>
      <c r="AJ15" s="118">
        <v>17.730820000000001</v>
      </c>
      <c r="AK15" s="118">
        <v>50.156289999999998</v>
      </c>
      <c r="AL15" s="125">
        <v>48</v>
      </c>
      <c r="AM15" s="408">
        <v>-1</v>
      </c>
    </row>
    <row r="16" spans="2:40">
      <c r="B16" s="196" t="s">
        <v>106</v>
      </c>
      <c r="C16" s="44" t="s">
        <v>107</v>
      </c>
      <c r="D16" s="44" t="s">
        <v>86</v>
      </c>
      <c r="E16" s="93">
        <v>93</v>
      </c>
      <c r="F16" s="119">
        <v>0.1088993</v>
      </c>
      <c r="G16" s="93">
        <v>1839</v>
      </c>
      <c r="H16" s="118">
        <v>19.774190000000001</v>
      </c>
      <c r="I16" s="93">
        <v>125</v>
      </c>
      <c r="J16" s="119">
        <v>0.14637</v>
      </c>
      <c r="K16" s="93">
        <v>1764</v>
      </c>
      <c r="L16" s="114">
        <f t="shared" si="0"/>
        <v>14.112</v>
      </c>
      <c r="M16" s="93" t="s">
        <v>159</v>
      </c>
      <c r="N16" s="93" t="s">
        <v>159</v>
      </c>
      <c r="O16" s="93">
        <v>192</v>
      </c>
      <c r="P16" s="119">
        <v>0.22482440000000001</v>
      </c>
      <c r="Q16" s="510" t="s">
        <v>159</v>
      </c>
      <c r="R16" s="510" t="s">
        <v>159</v>
      </c>
      <c r="S16" s="93">
        <v>13855</v>
      </c>
      <c r="T16" s="144">
        <v>72.161460000000005</v>
      </c>
      <c r="U16" s="144" t="s">
        <v>159</v>
      </c>
      <c r="V16" s="515" t="s">
        <v>159</v>
      </c>
      <c r="W16" s="125" t="s">
        <v>499</v>
      </c>
      <c r="X16" s="125" t="s">
        <v>499</v>
      </c>
      <c r="Y16" s="93">
        <v>375</v>
      </c>
      <c r="Z16" s="45">
        <v>0.4391101</v>
      </c>
      <c r="AA16" s="93">
        <v>16460</v>
      </c>
      <c r="AB16" s="93">
        <v>35</v>
      </c>
      <c r="AC16" s="45">
        <v>4.0983600000000002E-2</v>
      </c>
      <c r="AD16" s="93">
        <v>998</v>
      </c>
      <c r="AE16" s="125">
        <v>444</v>
      </c>
      <c r="AF16" s="144">
        <v>5374</v>
      </c>
      <c r="AG16" s="93">
        <v>854</v>
      </c>
      <c r="AH16" s="118">
        <v>35.657620000000001</v>
      </c>
      <c r="AI16" s="93">
        <v>22832</v>
      </c>
      <c r="AJ16" s="118">
        <v>26.73536</v>
      </c>
      <c r="AK16" s="118">
        <v>249.30391</v>
      </c>
      <c r="AL16" s="125">
        <v>242</v>
      </c>
      <c r="AM16" s="408">
        <v>8189</v>
      </c>
    </row>
    <row r="17" spans="2:39">
      <c r="B17" s="196" t="s">
        <v>108</v>
      </c>
      <c r="C17" s="44" t="s">
        <v>109</v>
      </c>
      <c r="D17" s="44" t="s">
        <v>86</v>
      </c>
      <c r="E17" s="93">
        <v>5</v>
      </c>
      <c r="F17" s="119">
        <v>1.1655E-2</v>
      </c>
      <c r="G17" s="93">
        <v>30</v>
      </c>
      <c r="H17" s="118">
        <v>6</v>
      </c>
      <c r="I17" s="93">
        <v>9</v>
      </c>
      <c r="J17" s="119">
        <v>2.0979000000000001E-2</v>
      </c>
      <c r="K17" s="93">
        <v>50</v>
      </c>
      <c r="L17" s="114">
        <f t="shared" si="0"/>
        <v>5.5555555555555554</v>
      </c>
      <c r="M17" s="93">
        <v>31</v>
      </c>
      <c r="N17" s="93">
        <v>12</v>
      </c>
      <c r="O17" s="93">
        <v>43</v>
      </c>
      <c r="P17" s="119">
        <v>0.10023310000000001</v>
      </c>
      <c r="Q17" s="510">
        <v>691</v>
      </c>
      <c r="R17" s="510">
        <v>139</v>
      </c>
      <c r="S17" s="93">
        <v>830</v>
      </c>
      <c r="T17" s="144">
        <v>19.302330000000001</v>
      </c>
      <c r="U17" s="144">
        <v>78</v>
      </c>
      <c r="V17" s="515">
        <v>812</v>
      </c>
      <c r="W17" s="125" t="s">
        <v>498</v>
      </c>
      <c r="X17" s="125" t="s">
        <v>498</v>
      </c>
      <c r="Y17" s="93">
        <v>133</v>
      </c>
      <c r="Z17" s="45">
        <v>0.3100233</v>
      </c>
      <c r="AA17" s="44" t="s">
        <v>159</v>
      </c>
      <c r="AB17" s="93">
        <v>2</v>
      </c>
      <c r="AC17" s="45">
        <v>4.6620000000000003E-3</v>
      </c>
      <c r="AD17" s="44" t="s">
        <v>159</v>
      </c>
      <c r="AE17" s="125">
        <v>168</v>
      </c>
      <c r="AF17" s="144">
        <v>1901</v>
      </c>
      <c r="AG17" s="93">
        <v>429</v>
      </c>
      <c r="AH17" s="118">
        <v>7.7158300000000004</v>
      </c>
      <c r="AI17" s="93">
        <v>5245</v>
      </c>
      <c r="AJ17" s="118">
        <v>12.22611</v>
      </c>
      <c r="AK17" s="118">
        <v>24.59093</v>
      </c>
      <c r="AL17" s="125">
        <v>110</v>
      </c>
      <c r="AM17" s="408">
        <v>1148</v>
      </c>
    </row>
    <row r="18" spans="2:39">
      <c r="B18" s="196" t="s">
        <v>110</v>
      </c>
      <c r="C18" s="44" t="s">
        <v>111</v>
      </c>
      <c r="D18" s="44" t="s">
        <v>86</v>
      </c>
      <c r="E18" s="93">
        <v>22</v>
      </c>
      <c r="F18" s="119">
        <v>6.4327499999999996E-2</v>
      </c>
      <c r="G18" s="93">
        <v>62</v>
      </c>
      <c r="H18" s="118">
        <v>2.8181799999999999</v>
      </c>
      <c r="I18" s="93">
        <v>1</v>
      </c>
      <c r="J18" s="119">
        <v>2.9239999999999999E-3</v>
      </c>
      <c r="K18" s="93">
        <v>19</v>
      </c>
      <c r="L18" s="114">
        <f t="shared" si="0"/>
        <v>19</v>
      </c>
      <c r="M18" s="93">
        <v>75</v>
      </c>
      <c r="N18" s="93">
        <v>24</v>
      </c>
      <c r="O18" s="93">
        <v>99</v>
      </c>
      <c r="P18" s="119">
        <v>0.2894737</v>
      </c>
      <c r="Q18" s="510">
        <v>9166</v>
      </c>
      <c r="R18" s="510">
        <v>2841</v>
      </c>
      <c r="S18" s="93">
        <v>12007</v>
      </c>
      <c r="T18" s="144">
        <v>121.28283</v>
      </c>
      <c r="U18" s="144">
        <v>0</v>
      </c>
      <c r="V18" s="515">
        <v>0</v>
      </c>
      <c r="W18" s="125" t="s">
        <v>499</v>
      </c>
      <c r="X18" s="125" t="s">
        <v>499</v>
      </c>
      <c r="Y18" s="93">
        <v>122</v>
      </c>
      <c r="Z18" s="45">
        <v>0.35672510000000002</v>
      </c>
      <c r="AA18" s="44" t="s">
        <v>159</v>
      </c>
      <c r="AB18" s="93">
        <v>0</v>
      </c>
      <c r="AC18" s="45">
        <v>0</v>
      </c>
      <c r="AD18" s="44" t="s">
        <v>159</v>
      </c>
      <c r="AE18" s="125">
        <v>99</v>
      </c>
      <c r="AF18" s="144">
        <v>12007</v>
      </c>
      <c r="AG18" s="93">
        <v>342</v>
      </c>
      <c r="AH18" s="118">
        <v>16.285710000000002</v>
      </c>
      <c r="AI18" s="93">
        <v>36145</v>
      </c>
      <c r="AJ18" s="118">
        <v>105.68713</v>
      </c>
      <c r="AK18" s="118">
        <v>431.38121000000001</v>
      </c>
      <c r="AL18" s="125">
        <v>0</v>
      </c>
      <c r="AM18" s="408">
        <v>0</v>
      </c>
    </row>
    <row r="19" spans="2:39">
      <c r="B19" s="196" t="s">
        <v>112</v>
      </c>
      <c r="C19" s="44" t="s">
        <v>113</v>
      </c>
      <c r="D19" s="44" t="s">
        <v>86</v>
      </c>
      <c r="E19" s="93">
        <v>0</v>
      </c>
      <c r="F19" s="119">
        <v>0</v>
      </c>
      <c r="G19" s="44" t="s">
        <v>159</v>
      </c>
      <c r="H19" s="44" t="s">
        <v>159</v>
      </c>
      <c r="I19" s="93">
        <v>0</v>
      </c>
      <c r="J19" s="119">
        <v>0</v>
      </c>
      <c r="K19" s="44" t="s">
        <v>159</v>
      </c>
      <c r="L19" s="114">
        <v>0</v>
      </c>
      <c r="M19" s="93" t="s">
        <v>159</v>
      </c>
      <c r="N19" s="93" t="s">
        <v>159</v>
      </c>
      <c r="O19" s="93">
        <v>0</v>
      </c>
      <c r="P19" s="119">
        <v>0</v>
      </c>
      <c r="Q19" s="510" t="s">
        <v>159</v>
      </c>
      <c r="R19" s="510" t="s">
        <v>159</v>
      </c>
      <c r="S19" s="44" t="s">
        <v>159</v>
      </c>
      <c r="T19" s="511" t="s">
        <v>159</v>
      </c>
      <c r="U19" s="511" t="s">
        <v>159</v>
      </c>
      <c r="V19" s="503" t="s">
        <v>159</v>
      </c>
      <c r="W19" s="125" t="s">
        <v>499</v>
      </c>
      <c r="X19" s="125" t="s">
        <v>498</v>
      </c>
      <c r="Y19" s="93">
        <v>0</v>
      </c>
      <c r="Z19" s="45">
        <v>0</v>
      </c>
      <c r="AA19" s="44" t="s">
        <v>159</v>
      </c>
      <c r="AB19" s="93">
        <v>0</v>
      </c>
      <c r="AC19" s="45">
        <v>0</v>
      </c>
      <c r="AD19" s="44" t="s">
        <v>159</v>
      </c>
      <c r="AE19" s="125">
        <v>10</v>
      </c>
      <c r="AF19" s="125">
        <v>74</v>
      </c>
      <c r="AG19" s="93">
        <v>10</v>
      </c>
      <c r="AH19" s="118">
        <v>0.40816000000000002</v>
      </c>
      <c r="AI19" s="93">
        <v>74</v>
      </c>
      <c r="AJ19" s="118">
        <v>7.4</v>
      </c>
      <c r="AK19" s="118">
        <v>1.0424599999999999</v>
      </c>
      <c r="AL19" s="125">
        <v>104</v>
      </c>
      <c r="AM19" s="408">
        <v>1305</v>
      </c>
    </row>
    <row r="20" spans="2:39">
      <c r="B20" s="196" t="s">
        <v>114</v>
      </c>
      <c r="C20" s="44" t="s">
        <v>115</v>
      </c>
      <c r="D20" s="44" t="s">
        <v>86</v>
      </c>
      <c r="E20" s="93">
        <v>50</v>
      </c>
      <c r="F20" s="119">
        <v>0.3846154</v>
      </c>
      <c r="G20" s="93">
        <v>239</v>
      </c>
      <c r="H20" s="118">
        <v>4.78</v>
      </c>
      <c r="I20" s="93">
        <v>41</v>
      </c>
      <c r="J20" s="119">
        <v>0.31538460000000001</v>
      </c>
      <c r="K20" s="93">
        <v>371</v>
      </c>
      <c r="L20" s="114">
        <f t="shared" si="0"/>
        <v>9.0487804878048781</v>
      </c>
      <c r="M20" s="93" t="s">
        <v>159</v>
      </c>
      <c r="N20" s="93" t="s">
        <v>159</v>
      </c>
      <c r="O20" s="93">
        <v>23</v>
      </c>
      <c r="P20" s="119">
        <v>0.1769231</v>
      </c>
      <c r="Q20" s="510" t="s">
        <v>159</v>
      </c>
      <c r="R20" s="510" t="s">
        <v>159</v>
      </c>
      <c r="S20" s="93">
        <v>868</v>
      </c>
      <c r="T20" s="144">
        <v>37.739130000000003</v>
      </c>
      <c r="U20" s="144" t="s">
        <v>159</v>
      </c>
      <c r="V20" s="515" t="s">
        <v>159</v>
      </c>
      <c r="W20" s="125" t="s">
        <v>499</v>
      </c>
      <c r="X20" s="125" t="s">
        <v>499</v>
      </c>
      <c r="Y20" s="93">
        <v>48</v>
      </c>
      <c r="Z20" s="45">
        <v>0.36923080000000003</v>
      </c>
      <c r="AA20" s="93">
        <v>750</v>
      </c>
      <c r="AB20" s="93">
        <v>66</v>
      </c>
      <c r="AC20" s="45">
        <v>0.50769229999999999</v>
      </c>
      <c r="AD20" s="93">
        <v>728</v>
      </c>
      <c r="AE20" s="125">
        <v>16</v>
      </c>
      <c r="AF20" s="144">
        <v>1379</v>
      </c>
      <c r="AG20" s="93">
        <v>130</v>
      </c>
      <c r="AH20" s="118">
        <v>19.202359999999999</v>
      </c>
      <c r="AI20" s="93">
        <v>2857</v>
      </c>
      <c r="AJ20" s="118">
        <v>21.97692</v>
      </c>
      <c r="AK20" s="118">
        <v>121.87007</v>
      </c>
      <c r="AL20" s="125">
        <v>2</v>
      </c>
      <c r="AM20" s="408">
        <v>71</v>
      </c>
    </row>
    <row r="21" spans="2:39">
      <c r="B21" s="196" t="s">
        <v>116</v>
      </c>
      <c r="C21" s="44" t="s">
        <v>117</v>
      </c>
      <c r="D21" s="44" t="s">
        <v>86</v>
      </c>
      <c r="E21" s="93">
        <v>38</v>
      </c>
      <c r="F21" s="119">
        <v>8.8993000000000003E-2</v>
      </c>
      <c r="G21" s="93">
        <v>467</v>
      </c>
      <c r="H21" s="118">
        <v>12.28947</v>
      </c>
      <c r="I21" s="93">
        <v>3</v>
      </c>
      <c r="J21" s="119">
        <v>7.0257999999999996E-3</v>
      </c>
      <c r="K21" s="93">
        <v>154</v>
      </c>
      <c r="L21" s="114">
        <f t="shared" si="0"/>
        <v>51.333333333333336</v>
      </c>
      <c r="M21" s="93">
        <v>6</v>
      </c>
      <c r="N21" s="93">
        <v>28</v>
      </c>
      <c r="O21" s="93">
        <v>34</v>
      </c>
      <c r="P21" s="119">
        <v>7.9625299999999996E-2</v>
      </c>
      <c r="Q21" s="510">
        <v>476</v>
      </c>
      <c r="R21" s="510">
        <v>228</v>
      </c>
      <c r="S21" s="93">
        <v>704</v>
      </c>
      <c r="T21" s="144">
        <v>20.705880000000001</v>
      </c>
      <c r="U21" s="144">
        <v>2</v>
      </c>
      <c r="V21" s="515">
        <v>224</v>
      </c>
      <c r="W21" s="125" t="s">
        <v>499</v>
      </c>
      <c r="X21" s="125" t="s">
        <v>499</v>
      </c>
      <c r="Y21" s="93">
        <v>53</v>
      </c>
      <c r="Z21" s="45">
        <v>0.1241218</v>
      </c>
      <c r="AA21" s="44" t="s">
        <v>159</v>
      </c>
      <c r="AB21" s="93">
        <v>24</v>
      </c>
      <c r="AC21" s="45">
        <v>5.6206100000000002E-2</v>
      </c>
      <c r="AD21" s="44" t="s">
        <v>159</v>
      </c>
      <c r="AE21" s="125">
        <v>276</v>
      </c>
      <c r="AF21" s="144">
        <v>3251</v>
      </c>
      <c r="AG21" s="93">
        <v>427</v>
      </c>
      <c r="AH21" s="118">
        <v>11.92737</v>
      </c>
      <c r="AI21" s="93">
        <v>6302</v>
      </c>
      <c r="AJ21" s="118">
        <v>14.75878</v>
      </c>
      <c r="AK21" s="118">
        <v>53.266390000000001</v>
      </c>
      <c r="AL21" s="125">
        <v>18</v>
      </c>
      <c r="AM21" s="408">
        <v>475</v>
      </c>
    </row>
    <row r="22" spans="2:39">
      <c r="B22" s="196" t="s">
        <v>118</v>
      </c>
      <c r="C22" s="44" t="s">
        <v>119</v>
      </c>
      <c r="D22" s="44" t="s">
        <v>120</v>
      </c>
      <c r="E22" s="93">
        <v>10</v>
      </c>
      <c r="F22" s="119">
        <v>7.4074100000000004E-2</v>
      </c>
      <c r="G22" s="93">
        <v>1396</v>
      </c>
      <c r="H22" s="118">
        <v>139.6</v>
      </c>
      <c r="I22" s="93">
        <v>2</v>
      </c>
      <c r="J22" s="119">
        <v>1.4814799999999999E-2</v>
      </c>
      <c r="K22" s="93">
        <v>371</v>
      </c>
      <c r="L22" s="114">
        <f t="shared" si="0"/>
        <v>185.5</v>
      </c>
      <c r="M22" s="93" t="s">
        <v>159</v>
      </c>
      <c r="N22" s="93" t="s">
        <v>159</v>
      </c>
      <c r="O22" s="93">
        <v>64</v>
      </c>
      <c r="P22" s="119">
        <v>0.4740741</v>
      </c>
      <c r="Q22" s="510" t="s">
        <v>159</v>
      </c>
      <c r="R22" s="510" t="s">
        <v>159</v>
      </c>
      <c r="S22" s="93">
        <v>3459</v>
      </c>
      <c r="T22" s="144">
        <v>54.046880000000002</v>
      </c>
      <c r="U22" s="144" t="s">
        <v>159</v>
      </c>
      <c r="V22" s="515" t="s">
        <v>159</v>
      </c>
      <c r="W22" s="125" t="s">
        <v>499</v>
      </c>
      <c r="X22" s="125" t="s">
        <v>498</v>
      </c>
      <c r="Y22" s="93">
        <v>29</v>
      </c>
      <c r="Z22" s="45">
        <v>0.2148148</v>
      </c>
      <c r="AA22" s="93">
        <v>2719</v>
      </c>
      <c r="AB22" s="93">
        <v>47</v>
      </c>
      <c r="AC22" s="45">
        <v>0.34814810000000002</v>
      </c>
      <c r="AD22" s="93">
        <v>2507</v>
      </c>
      <c r="AE22" s="125">
        <v>59</v>
      </c>
      <c r="AF22" s="144">
        <v>3044</v>
      </c>
      <c r="AG22" s="93">
        <v>135</v>
      </c>
      <c r="AH22" s="118">
        <v>3.6565500000000002</v>
      </c>
      <c r="AI22" s="93">
        <v>8270</v>
      </c>
      <c r="AJ22" s="118">
        <v>61.259259999999998</v>
      </c>
      <c r="AK22" s="118">
        <v>129.95176000000001</v>
      </c>
      <c r="AL22" s="125">
        <v>69</v>
      </c>
      <c r="AM22" s="408">
        <v>1470</v>
      </c>
    </row>
    <row r="23" spans="2:39">
      <c r="B23" s="196" t="s">
        <v>121</v>
      </c>
      <c r="C23" s="44" t="s">
        <v>122</v>
      </c>
      <c r="D23" s="44" t="s">
        <v>86</v>
      </c>
      <c r="E23" s="93">
        <v>20</v>
      </c>
      <c r="F23" s="119">
        <v>2.199E-3</v>
      </c>
      <c r="G23" s="93">
        <v>200</v>
      </c>
      <c r="H23" s="118">
        <v>10</v>
      </c>
      <c r="I23" s="93">
        <v>11</v>
      </c>
      <c r="J23" s="119">
        <v>1.2095000000000001E-3</v>
      </c>
      <c r="K23" s="93">
        <v>423</v>
      </c>
      <c r="L23" s="114">
        <f t="shared" si="0"/>
        <v>38.454545454545453</v>
      </c>
      <c r="M23" s="93">
        <v>28</v>
      </c>
      <c r="N23" s="93">
        <v>30</v>
      </c>
      <c r="O23" s="93">
        <v>58</v>
      </c>
      <c r="P23" s="119">
        <v>6.3771000000000001E-3</v>
      </c>
      <c r="Q23" s="510">
        <v>628</v>
      </c>
      <c r="R23" s="510">
        <v>679</v>
      </c>
      <c r="S23" s="93">
        <v>1307</v>
      </c>
      <c r="T23" s="144">
        <v>22.534479999999999</v>
      </c>
      <c r="U23" s="144" t="s">
        <v>159</v>
      </c>
      <c r="V23" s="515" t="s">
        <v>159</v>
      </c>
      <c r="W23" s="125" t="s">
        <v>499</v>
      </c>
      <c r="X23" s="125" t="s">
        <v>499</v>
      </c>
      <c r="Y23" s="93">
        <v>27</v>
      </c>
      <c r="Z23" s="45">
        <v>2.9686999999999999E-3</v>
      </c>
      <c r="AA23" s="44" t="s">
        <v>159</v>
      </c>
      <c r="AB23" s="93">
        <v>62</v>
      </c>
      <c r="AC23" s="45">
        <v>6.8168999999999999E-3</v>
      </c>
      <c r="AD23" s="44" t="s">
        <v>159</v>
      </c>
      <c r="AE23" s="144">
        <v>8928</v>
      </c>
      <c r="AF23" s="144">
        <v>259584</v>
      </c>
      <c r="AG23" s="93">
        <v>9095</v>
      </c>
      <c r="AH23" s="118">
        <v>21.4</v>
      </c>
      <c r="AI23" s="93">
        <v>262915</v>
      </c>
      <c r="AJ23" s="118">
        <v>28.907640000000001</v>
      </c>
      <c r="AK23" s="118">
        <v>239.04732000000001</v>
      </c>
      <c r="AL23" s="125">
        <v>209</v>
      </c>
      <c r="AM23" s="408">
        <v>7016</v>
      </c>
    </row>
    <row r="24" spans="2:39">
      <c r="B24" s="196" t="s">
        <v>123</v>
      </c>
      <c r="C24" s="44" t="s">
        <v>124</v>
      </c>
      <c r="D24" s="44" t="s">
        <v>86</v>
      </c>
      <c r="E24" s="93">
        <v>72</v>
      </c>
      <c r="F24" s="119">
        <v>4.74621E-2</v>
      </c>
      <c r="G24" s="93">
        <v>72</v>
      </c>
      <c r="H24" s="118">
        <v>1</v>
      </c>
      <c r="I24" s="93">
        <v>0</v>
      </c>
      <c r="J24" s="119">
        <v>0</v>
      </c>
      <c r="K24" s="93">
        <v>0</v>
      </c>
      <c r="L24" s="114">
        <v>0</v>
      </c>
      <c r="M24" s="93">
        <v>275</v>
      </c>
      <c r="N24" s="93">
        <v>277</v>
      </c>
      <c r="O24" s="93">
        <v>552</v>
      </c>
      <c r="P24" s="119">
        <v>0.36387609999999998</v>
      </c>
      <c r="Q24" s="510">
        <v>275</v>
      </c>
      <c r="R24" s="510">
        <v>277</v>
      </c>
      <c r="S24" s="93">
        <v>552</v>
      </c>
      <c r="T24" s="144">
        <v>1</v>
      </c>
      <c r="U24" s="144">
        <v>0</v>
      </c>
      <c r="V24" s="515">
        <v>0</v>
      </c>
      <c r="W24" s="125" t="s">
        <v>499</v>
      </c>
      <c r="X24" s="125" t="s">
        <v>499</v>
      </c>
      <c r="Y24" s="93">
        <v>0</v>
      </c>
      <c r="Z24" s="45">
        <v>0</v>
      </c>
      <c r="AA24" s="44" t="s">
        <v>159</v>
      </c>
      <c r="AB24" s="93">
        <v>624</v>
      </c>
      <c r="AC24" s="45">
        <v>0.41133819999999999</v>
      </c>
      <c r="AD24" s="44" t="s">
        <v>159</v>
      </c>
      <c r="AE24" s="125">
        <v>269</v>
      </c>
      <c r="AF24" s="144">
        <v>2021</v>
      </c>
      <c r="AG24" s="93">
        <v>1517</v>
      </c>
      <c r="AH24" s="118">
        <v>86.68571</v>
      </c>
      <c r="AI24" s="93">
        <v>3544</v>
      </c>
      <c r="AJ24" s="118">
        <v>2.3361900000000002</v>
      </c>
      <c r="AK24" s="118">
        <v>46.813290000000002</v>
      </c>
      <c r="AL24" s="125">
        <v>76</v>
      </c>
      <c r="AM24" s="408">
        <v>477</v>
      </c>
    </row>
    <row r="25" spans="2:39">
      <c r="B25" s="196" t="s">
        <v>125</v>
      </c>
      <c r="C25" s="44" t="s">
        <v>126</v>
      </c>
      <c r="D25" s="44" t="s">
        <v>86</v>
      </c>
      <c r="E25" s="93">
        <v>11</v>
      </c>
      <c r="F25" s="119">
        <v>5.4187199999999998E-2</v>
      </c>
      <c r="G25" s="93">
        <v>286</v>
      </c>
      <c r="H25" s="118">
        <v>26</v>
      </c>
      <c r="I25" s="93">
        <v>20</v>
      </c>
      <c r="J25" s="119">
        <v>9.8522200000000004E-2</v>
      </c>
      <c r="K25" s="93">
        <v>132</v>
      </c>
      <c r="L25" s="114">
        <f t="shared" si="0"/>
        <v>6.6</v>
      </c>
      <c r="M25" s="93">
        <v>48</v>
      </c>
      <c r="N25" s="93">
        <v>17</v>
      </c>
      <c r="O25" s="93">
        <v>65</v>
      </c>
      <c r="P25" s="119">
        <v>0.32019700000000001</v>
      </c>
      <c r="Q25" s="510">
        <v>850</v>
      </c>
      <c r="R25" s="510">
        <v>174</v>
      </c>
      <c r="S25" s="93">
        <v>1024</v>
      </c>
      <c r="T25" s="144">
        <v>15.75385</v>
      </c>
      <c r="U25" s="144">
        <v>7</v>
      </c>
      <c r="V25" s="515">
        <v>144</v>
      </c>
      <c r="W25" s="125" t="s">
        <v>499</v>
      </c>
      <c r="X25" s="125" t="s">
        <v>499</v>
      </c>
      <c r="Y25" s="93">
        <v>67</v>
      </c>
      <c r="Z25" s="45">
        <v>0.33004929999999999</v>
      </c>
      <c r="AA25" s="44" t="s">
        <v>159</v>
      </c>
      <c r="AB25" s="93">
        <v>36</v>
      </c>
      <c r="AC25" s="45">
        <v>0.17733989999999999</v>
      </c>
      <c r="AD25" s="44" t="s">
        <v>159</v>
      </c>
      <c r="AE25" s="125">
        <v>17</v>
      </c>
      <c r="AF25" s="125">
        <v>274</v>
      </c>
      <c r="AG25" s="93">
        <v>203</v>
      </c>
      <c r="AH25" s="118">
        <v>11.123290000000001</v>
      </c>
      <c r="AI25" s="93">
        <v>3375</v>
      </c>
      <c r="AJ25" s="118">
        <v>16.625620000000001</v>
      </c>
      <c r="AK25" s="118">
        <v>37.416849999999997</v>
      </c>
      <c r="AL25" s="125">
        <v>10</v>
      </c>
      <c r="AM25" s="408">
        <v>539</v>
      </c>
    </row>
    <row r="26" spans="2:39">
      <c r="B26" s="196" t="s">
        <v>127</v>
      </c>
      <c r="C26" s="44" t="s">
        <v>128</v>
      </c>
      <c r="D26" s="44" t="s">
        <v>86</v>
      </c>
      <c r="E26" s="93">
        <v>0</v>
      </c>
      <c r="F26" s="119">
        <v>0</v>
      </c>
      <c r="G26" s="93">
        <v>0</v>
      </c>
      <c r="H26" s="44" t="s">
        <v>159</v>
      </c>
      <c r="I26" s="93">
        <v>3</v>
      </c>
      <c r="J26" s="119">
        <v>0.2142857</v>
      </c>
      <c r="K26" s="93">
        <v>16</v>
      </c>
      <c r="L26" s="114">
        <f t="shared" si="0"/>
        <v>5.333333333333333</v>
      </c>
      <c r="M26" s="93" t="s">
        <v>159</v>
      </c>
      <c r="N26" s="93" t="s">
        <v>159</v>
      </c>
      <c r="O26" s="93">
        <v>3</v>
      </c>
      <c r="P26" s="119">
        <v>0.2142857</v>
      </c>
      <c r="Q26" s="510" t="s">
        <v>159</v>
      </c>
      <c r="R26" s="510" t="s">
        <v>159</v>
      </c>
      <c r="S26" s="93">
        <v>195</v>
      </c>
      <c r="T26" s="144">
        <v>65</v>
      </c>
      <c r="U26" s="144" t="s">
        <v>159</v>
      </c>
      <c r="V26" s="515" t="s">
        <v>159</v>
      </c>
      <c r="W26" s="125" t="s">
        <v>498</v>
      </c>
      <c r="X26" s="125" t="s">
        <v>498</v>
      </c>
      <c r="Y26" s="93">
        <v>6</v>
      </c>
      <c r="Z26" s="45">
        <v>0.42857139999999999</v>
      </c>
      <c r="AA26" s="93">
        <v>43</v>
      </c>
      <c r="AB26" s="93">
        <v>0</v>
      </c>
      <c r="AC26" s="45">
        <v>0</v>
      </c>
      <c r="AD26" s="93">
        <v>168</v>
      </c>
      <c r="AE26" s="125">
        <v>8</v>
      </c>
      <c r="AF26" s="125">
        <v>69</v>
      </c>
      <c r="AG26" s="93">
        <v>14</v>
      </c>
      <c r="AH26" s="118">
        <v>0.58577000000000001</v>
      </c>
      <c r="AI26" s="93">
        <v>280</v>
      </c>
      <c r="AJ26" s="118">
        <v>20</v>
      </c>
      <c r="AK26" s="118">
        <v>4.97804</v>
      </c>
      <c r="AL26" s="125">
        <v>0</v>
      </c>
      <c r="AM26" s="408">
        <v>0</v>
      </c>
    </row>
    <row r="27" spans="2:39">
      <c r="B27" s="196" t="s">
        <v>129</v>
      </c>
      <c r="C27" s="44" t="s">
        <v>130</v>
      </c>
      <c r="D27" s="44" t="s">
        <v>89</v>
      </c>
      <c r="E27" s="93">
        <v>52</v>
      </c>
      <c r="F27" s="119">
        <v>0.12776409999999999</v>
      </c>
      <c r="G27" s="93">
        <v>2774</v>
      </c>
      <c r="H27" s="118">
        <v>53.346150000000002</v>
      </c>
      <c r="I27" s="93">
        <v>7</v>
      </c>
      <c r="J27" s="119">
        <v>1.7198999999999999E-2</v>
      </c>
      <c r="K27" s="93">
        <v>58</v>
      </c>
      <c r="L27" s="114">
        <f t="shared" si="0"/>
        <v>8.2857142857142865</v>
      </c>
      <c r="M27" s="93">
        <v>96</v>
      </c>
      <c r="N27" s="93">
        <v>14</v>
      </c>
      <c r="O27" s="93">
        <v>110</v>
      </c>
      <c r="P27" s="119">
        <v>0.27027030000000002</v>
      </c>
      <c r="Q27" s="510">
        <v>2929</v>
      </c>
      <c r="R27" s="510">
        <v>345</v>
      </c>
      <c r="S27" s="93">
        <v>3274</v>
      </c>
      <c r="T27" s="144">
        <v>29.763639999999999</v>
      </c>
      <c r="U27" s="144">
        <v>12</v>
      </c>
      <c r="V27" s="515">
        <v>790</v>
      </c>
      <c r="W27" s="125" t="s">
        <v>499</v>
      </c>
      <c r="X27" s="125" t="s">
        <v>499</v>
      </c>
      <c r="Y27" s="93">
        <v>164</v>
      </c>
      <c r="Z27" s="45">
        <v>0.40294839999999998</v>
      </c>
      <c r="AA27" s="44" t="s">
        <v>159</v>
      </c>
      <c r="AB27" s="93">
        <v>17</v>
      </c>
      <c r="AC27" s="45">
        <v>4.1769000000000001E-2</v>
      </c>
      <c r="AD27" s="44" t="s">
        <v>159</v>
      </c>
      <c r="AE27" s="125">
        <v>52</v>
      </c>
      <c r="AF27" s="144">
        <v>2691</v>
      </c>
      <c r="AG27" s="93">
        <v>407</v>
      </c>
      <c r="AH27" s="118">
        <v>14.3918</v>
      </c>
      <c r="AI27" s="93">
        <v>16498</v>
      </c>
      <c r="AJ27" s="118">
        <v>40.535629999999998</v>
      </c>
      <c r="AK27" s="118">
        <v>88.10163</v>
      </c>
      <c r="AL27" s="125">
        <v>98</v>
      </c>
      <c r="AM27" s="408">
        <v>5946</v>
      </c>
    </row>
    <row r="28" spans="2:39">
      <c r="B28" s="196" t="s">
        <v>131</v>
      </c>
      <c r="C28" s="44" t="s">
        <v>132</v>
      </c>
      <c r="D28" s="44" t="s">
        <v>86</v>
      </c>
      <c r="E28" s="93">
        <v>0</v>
      </c>
      <c r="F28" s="119">
        <v>0</v>
      </c>
      <c r="G28" s="93">
        <v>0</v>
      </c>
      <c r="H28" s="44" t="s">
        <v>159</v>
      </c>
      <c r="I28" s="93">
        <v>0</v>
      </c>
      <c r="J28" s="119">
        <v>0</v>
      </c>
      <c r="K28" s="93">
        <v>0</v>
      </c>
      <c r="L28" s="114">
        <v>0</v>
      </c>
      <c r="M28" s="93"/>
      <c r="N28" s="93"/>
      <c r="O28" s="93">
        <v>0</v>
      </c>
      <c r="P28" s="119">
        <v>0</v>
      </c>
      <c r="Q28" s="510">
        <v>0</v>
      </c>
      <c r="R28" s="510">
        <v>0</v>
      </c>
      <c r="S28" s="93">
        <v>0</v>
      </c>
      <c r="T28" s="511" t="s">
        <v>159</v>
      </c>
      <c r="U28" s="511">
        <v>0</v>
      </c>
      <c r="V28" s="503">
        <v>0</v>
      </c>
      <c r="W28" s="125" t="s">
        <v>498</v>
      </c>
      <c r="X28" s="125" t="s">
        <v>498</v>
      </c>
      <c r="Y28" s="93">
        <v>0</v>
      </c>
      <c r="Z28" s="45">
        <v>0</v>
      </c>
      <c r="AA28" s="44" t="s">
        <v>159</v>
      </c>
      <c r="AB28" s="93">
        <v>0</v>
      </c>
      <c r="AC28" s="45">
        <v>0</v>
      </c>
      <c r="AD28" s="44" t="s">
        <v>159</v>
      </c>
      <c r="AE28" s="125">
        <v>58</v>
      </c>
      <c r="AF28" s="144">
        <v>1731</v>
      </c>
      <c r="AG28" s="93">
        <v>58</v>
      </c>
      <c r="AH28" s="118">
        <v>0.39049</v>
      </c>
      <c r="AI28" s="93">
        <v>1731</v>
      </c>
      <c r="AJ28" s="118">
        <v>29.844830000000002</v>
      </c>
      <c r="AK28" s="118">
        <v>5.2077099999999996</v>
      </c>
      <c r="AL28" s="125">
        <v>252</v>
      </c>
      <c r="AM28" s="408">
        <v>10304</v>
      </c>
    </row>
    <row r="29" spans="2:39">
      <c r="B29" s="196" t="s">
        <v>133</v>
      </c>
      <c r="C29" s="44" t="s">
        <v>134</v>
      </c>
      <c r="D29" s="44" t="s">
        <v>86</v>
      </c>
      <c r="E29" s="93">
        <v>294</v>
      </c>
      <c r="F29" s="119">
        <v>0.13418530000000001</v>
      </c>
      <c r="G29" s="93">
        <v>15934</v>
      </c>
      <c r="H29" s="118">
        <v>54.197279999999999</v>
      </c>
      <c r="I29" s="93">
        <v>155</v>
      </c>
      <c r="J29" s="119">
        <v>7.0744000000000001E-2</v>
      </c>
      <c r="K29" s="93">
        <v>4978</v>
      </c>
      <c r="L29" s="114">
        <f t="shared" si="0"/>
        <v>32.116129032258065</v>
      </c>
      <c r="M29" s="93">
        <v>340</v>
      </c>
      <c r="N29" s="93">
        <v>180</v>
      </c>
      <c r="O29" s="93">
        <v>520</v>
      </c>
      <c r="P29" s="119">
        <v>0.23733460000000001</v>
      </c>
      <c r="Q29" s="510">
        <v>19700</v>
      </c>
      <c r="R29" s="510">
        <v>877</v>
      </c>
      <c r="S29" s="93">
        <v>20577</v>
      </c>
      <c r="T29" s="144">
        <v>39.571150000000003</v>
      </c>
      <c r="U29" s="144" t="s">
        <v>159</v>
      </c>
      <c r="V29" s="515" t="s">
        <v>159</v>
      </c>
      <c r="W29" s="125" t="s">
        <v>499</v>
      </c>
      <c r="X29" s="125" t="s">
        <v>498</v>
      </c>
      <c r="Y29" s="93">
        <v>873</v>
      </c>
      <c r="Z29" s="45">
        <v>0.39844819999999997</v>
      </c>
      <c r="AA29" s="44" t="s">
        <v>159</v>
      </c>
      <c r="AB29" s="93">
        <v>96</v>
      </c>
      <c r="AC29" s="45">
        <v>4.3815600000000003E-2</v>
      </c>
      <c r="AD29" s="44" t="s">
        <v>159</v>
      </c>
      <c r="AE29" s="125">
        <v>408</v>
      </c>
      <c r="AF29" s="144">
        <v>22774</v>
      </c>
      <c r="AG29" s="93">
        <v>2191</v>
      </c>
      <c r="AH29" s="118">
        <v>36.10745</v>
      </c>
      <c r="AI29" s="93">
        <v>96496</v>
      </c>
      <c r="AJ29" s="118">
        <v>44.041989999999998</v>
      </c>
      <c r="AK29" s="118">
        <v>593.18637000000001</v>
      </c>
      <c r="AL29" s="125">
        <v>356</v>
      </c>
      <c r="AM29" s="408">
        <v>20643</v>
      </c>
    </row>
    <row r="30" spans="2:39">
      <c r="B30" s="196" t="s">
        <v>135</v>
      </c>
      <c r="C30" s="44" t="s">
        <v>136</v>
      </c>
      <c r="D30" s="44" t="s">
        <v>86</v>
      </c>
      <c r="E30" s="93">
        <v>128</v>
      </c>
      <c r="F30" s="119">
        <v>0.28764040000000002</v>
      </c>
      <c r="G30" s="93">
        <v>143</v>
      </c>
      <c r="H30" s="118">
        <v>1.1171899999999999</v>
      </c>
      <c r="I30" s="93">
        <v>13</v>
      </c>
      <c r="J30" s="119">
        <v>2.92135E-2</v>
      </c>
      <c r="K30" s="93">
        <v>101</v>
      </c>
      <c r="L30" s="114">
        <f t="shared" si="0"/>
        <v>7.7692307692307692</v>
      </c>
      <c r="M30" s="93" t="s">
        <v>159</v>
      </c>
      <c r="N30" s="93" t="s">
        <v>159</v>
      </c>
      <c r="O30" s="93">
        <v>268</v>
      </c>
      <c r="P30" s="119">
        <v>0.60224719999999998</v>
      </c>
      <c r="Q30" s="510" t="s">
        <v>159</v>
      </c>
      <c r="R30" s="510" t="s">
        <v>159</v>
      </c>
      <c r="S30" s="93">
        <v>3358</v>
      </c>
      <c r="T30" s="144">
        <v>12.52985</v>
      </c>
      <c r="U30" s="144" t="s">
        <v>159</v>
      </c>
      <c r="V30" s="515" t="s">
        <v>159</v>
      </c>
      <c r="W30" s="125" t="s">
        <v>499</v>
      </c>
      <c r="X30" s="125" t="s">
        <v>499</v>
      </c>
      <c r="Y30" s="93">
        <v>282</v>
      </c>
      <c r="Z30" s="45">
        <v>0.63370789999999999</v>
      </c>
      <c r="AA30" s="93">
        <v>1476</v>
      </c>
      <c r="AB30" s="93">
        <v>127</v>
      </c>
      <c r="AC30" s="45">
        <v>0.28539330000000002</v>
      </c>
      <c r="AD30" s="93">
        <v>2126</v>
      </c>
      <c r="AE30" s="125">
        <v>36</v>
      </c>
      <c r="AF30" s="125">
        <v>73</v>
      </c>
      <c r="AG30" s="93">
        <v>445</v>
      </c>
      <c r="AH30" s="118">
        <v>32.987400000000001</v>
      </c>
      <c r="AI30" s="93">
        <v>3675</v>
      </c>
      <c r="AJ30" s="118">
        <v>8.2584300000000006</v>
      </c>
      <c r="AK30" s="118">
        <v>85.016310000000004</v>
      </c>
      <c r="AL30" s="125">
        <v>42</v>
      </c>
      <c r="AM30" s="408">
        <v>2616</v>
      </c>
    </row>
    <row r="31" spans="2:39">
      <c r="B31" s="196" t="s">
        <v>137</v>
      </c>
      <c r="C31" s="44" t="s">
        <v>138</v>
      </c>
      <c r="D31" s="44" t="s">
        <v>86</v>
      </c>
      <c r="E31" s="93">
        <v>0</v>
      </c>
      <c r="F31" s="119">
        <v>0</v>
      </c>
      <c r="G31" s="93">
        <v>0</v>
      </c>
      <c r="H31" s="44" t="s">
        <v>159</v>
      </c>
      <c r="I31" s="93">
        <v>0</v>
      </c>
      <c r="J31" s="119">
        <v>0</v>
      </c>
      <c r="K31" s="93">
        <v>0</v>
      </c>
      <c r="L31" s="114">
        <v>0</v>
      </c>
      <c r="M31" s="93" t="s">
        <v>159</v>
      </c>
      <c r="N31" s="93" t="s">
        <v>159</v>
      </c>
      <c r="O31" s="93">
        <v>19</v>
      </c>
      <c r="P31" s="119">
        <v>1</v>
      </c>
      <c r="Q31" s="510" t="s">
        <v>159</v>
      </c>
      <c r="R31" s="510" t="s">
        <v>159</v>
      </c>
      <c r="S31" s="93">
        <v>478</v>
      </c>
      <c r="T31" s="144">
        <v>25.157889999999998</v>
      </c>
      <c r="U31" s="144" t="s">
        <v>159</v>
      </c>
      <c r="V31" s="515" t="s">
        <v>159</v>
      </c>
      <c r="W31" s="125" t="s">
        <v>499</v>
      </c>
      <c r="X31" s="125" t="s">
        <v>499</v>
      </c>
      <c r="Y31" s="93">
        <v>16</v>
      </c>
      <c r="Z31" s="45">
        <v>0.84210529999999995</v>
      </c>
      <c r="AA31" s="93">
        <v>219</v>
      </c>
      <c r="AB31" s="93">
        <v>3</v>
      </c>
      <c r="AC31" s="45">
        <v>0.1578947</v>
      </c>
      <c r="AD31" s="93">
        <v>259</v>
      </c>
      <c r="AE31" s="125">
        <v>0</v>
      </c>
      <c r="AF31" s="125"/>
      <c r="AG31" s="93">
        <v>19</v>
      </c>
      <c r="AH31" s="118">
        <v>2.11111</v>
      </c>
      <c r="AI31" s="93">
        <v>478</v>
      </c>
      <c r="AJ31" s="118">
        <v>25.157889999999998</v>
      </c>
      <c r="AK31" s="118">
        <v>0</v>
      </c>
      <c r="AL31" s="125">
        <v>104</v>
      </c>
      <c r="AM31" s="408">
        <v>2128369</v>
      </c>
    </row>
    <row r="32" spans="2:39">
      <c r="B32" s="196" t="s">
        <v>139</v>
      </c>
      <c r="C32" s="44" t="s">
        <v>140</v>
      </c>
      <c r="D32" s="44" t="s">
        <v>86</v>
      </c>
      <c r="E32" s="93">
        <v>0</v>
      </c>
      <c r="F32" s="119">
        <v>0</v>
      </c>
      <c r="G32" s="93">
        <v>0</v>
      </c>
      <c r="H32" s="44" t="s">
        <v>159</v>
      </c>
      <c r="I32" s="93">
        <v>10</v>
      </c>
      <c r="J32" s="119">
        <v>6.4641000000000004E-3</v>
      </c>
      <c r="K32" s="93">
        <v>158</v>
      </c>
      <c r="L32" s="114">
        <f t="shared" si="0"/>
        <v>15.8</v>
      </c>
      <c r="M32" s="93"/>
      <c r="N32" s="93"/>
      <c r="O32" s="93">
        <v>994</v>
      </c>
      <c r="P32" s="119">
        <v>0.64253389999999999</v>
      </c>
      <c r="Q32" s="510">
        <v>0</v>
      </c>
      <c r="R32" s="510">
        <v>0</v>
      </c>
      <c r="S32" s="93">
        <v>23984</v>
      </c>
      <c r="T32" s="144">
        <v>24.128769999999999</v>
      </c>
      <c r="U32" s="144">
        <v>0</v>
      </c>
      <c r="V32" s="515">
        <v>0</v>
      </c>
      <c r="W32" s="125" t="s">
        <v>499</v>
      </c>
      <c r="X32" s="125" t="s">
        <v>498</v>
      </c>
      <c r="Y32" s="93">
        <v>0</v>
      </c>
      <c r="Z32" s="45">
        <v>0</v>
      </c>
      <c r="AA32" s="93">
        <v>0</v>
      </c>
      <c r="AB32" s="93">
        <v>1004</v>
      </c>
      <c r="AC32" s="45">
        <v>0.64899810000000002</v>
      </c>
      <c r="AD32" s="93">
        <v>24142</v>
      </c>
      <c r="AE32" s="125">
        <v>543</v>
      </c>
      <c r="AF32" s="144">
        <v>7622</v>
      </c>
      <c r="AG32" s="93">
        <v>1547</v>
      </c>
      <c r="AH32" s="118">
        <v>9.8315900000000003</v>
      </c>
      <c r="AI32" s="93">
        <v>31764</v>
      </c>
      <c r="AJ32" s="118">
        <v>20.532640000000001</v>
      </c>
      <c r="AK32" s="118">
        <v>101.30150999999999</v>
      </c>
      <c r="AL32" s="125">
        <v>140</v>
      </c>
      <c r="AM32" s="408">
        <v>17491</v>
      </c>
    </row>
    <row r="33" spans="2:39">
      <c r="B33" s="196" t="s">
        <v>141</v>
      </c>
      <c r="C33" s="44" t="s">
        <v>142</v>
      </c>
      <c r="D33" s="44" t="s">
        <v>89</v>
      </c>
      <c r="E33" s="93">
        <v>4</v>
      </c>
      <c r="F33" s="119">
        <v>3.00752E-2</v>
      </c>
      <c r="G33" s="93">
        <v>33</v>
      </c>
      <c r="H33" s="118">
        <v>8.25</v>
      </c>
      <c r="I33" s="93">
        <v>20</v>
      </c>
      <c r="J33" s="119">
        <v>0.15037590000000001</v>
      </c>
      <c r="K33" s="93">
        <v>30</v>
      </c>
      <c r="L33" s="114">
        <f t="shared" si="0"/>
        <v>1.5</v>
      </c>
      <c r="M33" s="93" t="s">
        <v>159</v>
      </c>
      <c r="N33" s="93" t="s">
        <v>159</v>
      </c>
      <c r="O33" s="93">
        <v>93</v>
      </c>
      <c r="P33" s="119">
        <v>0.69924810000000004</v>
      </c>
      <c r="Q33" s="510" t="s">
        <v>159</v>
      </c>
      <c r="R33" s="510" t="s">
        <v>159</v>
      </c>
      <c r="S33" s="93">
        <v>1709</v>
      </c>
      <c r="T33" s="144">
        <v>18.376339999999999</v>
      </c>
      <c r="U33" s="144" t="s">
        <v>159</v>
      </c>
      <c r="V33" s="515" t="s">
        <v>159</v>
      </c>
      <c r="W33" s="125" t="s">
        <v>499</v>
      </c>
      <c r="X33" s="125" t="s">
        <v>499</v>
      </c>
      <c r="Y33" s="93">
        <v>63</v>
      </c>
      <c r="Z33" s="45">
        <v>0.4736842</v>
      </c>
      <c r="AA33" s="93">
        <v>1252</v>
      </c>
      <c r="AB33" s="93">
        <v>54</v>
      </c>
      <c r="AC33" s="45">
        <v>0.40601500000000001</v>
      </c>
      <c r="AD33" s="93">
        <v>520</v>
      </c>
      <c r="AE33" s="125">
        <v>16</v>
      </c>
      <c r="AF33" s="125">
        <v>495</v>
      </c>
      <c r="AG33" s="93">
        <v>133</v>
      </c>
      <c r="AH33" s="118">
        <v>2.9641199999999999</v>
      </c>
      <c r="AI33" s="93">
        <v>2267</v>
      </c>
      <c r="AJ33" s="118">
        <v>17.045110000000001</v>
      </c>
      <c r="AK33" s="118">
        <v>19.578890000000001</v>
      </c>
      <c r="AL33" s="125">
        <v>0</v>
      </c>
      <c r="AM33" s="408">
        <v>0</v>
      </c>
    </row>
    <row r="34" spans="2:39">
      <c r="B34" s="196" t="s">
        <v>143</v>
      </c>
      <c r="C34" s="44" t="s">
        <v>144</v>
      </c>
      <c r="D34" s="44" t="s">
        <v>86</v>
      </c>
      <c r="E34" s="93">
        <v>0</v>
      </c>
      <c r="F34" s="119">
        <v>0</v>
      </c>
      <c r="G34" s="93">
        <v>0</v>
      </c>
      <c r="H34" s="44" t="s">
        <v>159</v>
      </c>
      <c r="I34" s="93">
        <v>0</v>
      </c>
      <c r="J34" s="119">
        <v>0</v>
      </c>
      <c r="K34" s="93">
        <v>0</v>
      </c>
      <c r="L34" s="114">
        <v>0</v>
      </c>
      <c r="M34" s="93" t="s">
        <v>159</v>
      </c>
      <c r="N34" s="93" t="s">
        <v>159</v>
      </c>
      <c r="O34" s="93">
        <v>35</v>
      </c>
      <c r="P34" s="119">
        <v>1</v>
      </c>
      <c r="Q34" s="510" t="s">
        <v>159</v>
      </c>
      <c r="R34" s="510" t="s">
        <v>159</v>
      </c>
      <c r="S34" s="93">
        <v>1068</v>
      </c>
      <c r="T34" s="144">
        <v>30.514289999999999</v>
      </c>
      <c r="U34" s="144" t="s">
        <v>159</v>
      </c>
      <c r="V34" s="515" t="s">
        <v>159</v>
      </c>
      <c r="W34" s="125" t="s">
        <v>499</v>
      </c>
      <c r="X34" s="125" t="s">
        <v>499</v>
      </c>
      <c r="Y34" s="93">
        <v>4</v>
      </c>
      <c r="Z34" s="45">
        <v>0.1142857</v>
      </c>
      <c r="AA34" s="93">
        <v>59</v>
      </c>
      <c r="AB34" s="93">
        <v>31</v>
      </c>
      <c r="AC34" s="45">
        <v>0.88571429999999995</v>
      </c>
      <c r="AD34" s="93">
        <v>1009</v>
      </c>
      <c r="AE34" s="125">
        <v>0</v>
      </c>
      <c r="AF34" s="125">
        <v>0</v>
      </c>
      <c r="AG34" s="93">
        <v>35</v>
      </c>
      <c r="AH34" s="118">
        <v>3.5</v>
      </c>
      <c r="AI34" s="93">
        <v>1068</v>
      </c>
      <c r="AJ34" s="118">
        <v>30.514289999999999</v>
      </c>
      <c r="AK34" s="118">
        <v>20.38401</v>
      </c>
      <c r="AL34" s="125">
        <v>0</v>
      </c>
      <c r="AM34" s="408">
        <v>0</v>
      </c>
    </row>
    <row r="35" spans="2:39">
      <c r="B35" s="196" t="s">
        <v>145</v>
      </c>
      <c r="C35" s="44" t="s">
        <v>146</v>
      </c>
      <c r="D35" s="44" t="s">
        <v>120</v>
      </c>
      <c r="E35" s="93">
        <v>82</v>
      </c>
      <c r="F35" s="119">
        <v>0.58571430000000002</v>
      </c>
      <c r="G35" s="93">
        <v>655</v>
      </c>
      <c r="H35" s="118">
        <v>7.9878</v>
      </c>
      <c r="I35" s="93">
        <v>5</v>
      </c>
      <c r="J35" s="119">
        <v>3.5714299999999997E-2</v>
      </c>
      <c r="K35" s="93">
        <v>76</v>
      </c>
      <c r="L35" s="114">
        <f t="shared" si="0"/>
        <v>15.2</v>
      </c>
      <c r="M35" s="93" t="s">
        <v>159</v>
      </c>
      <c r="N35" s="93" t="s">
        <v>159</v>
      </c>
      <c r="O35" s="93">
        <v>34</v>
      </c>
      <c r="P35" s="119">
        <v>0.24285709999999999</v>
      </c>
      <c r="Q35" s="510" t="s">
        <v>159</v>
      </c>
      <c r="R35" s="510" t="s">
        <v>159</v>
      </c>
      <c r="S35" s="93">
        <v>764</v>
      </c>
      <c r="T35" s="144">
        <v>22.470590000000001</v>
      </c>
      <c r="U35" s="144" t="s">
        <v>159</v>
      </c>
      <c r="V35" s="515" t="s">
        <v>159</v>
      </c>
      <c r="W35" s="125" t="s">
        <v>499</v>
      </c>
      <c r="X35" s="125" t="s">
        <v>499</v>
      </c>
      <c r="Y35" s="93">
        <v>25</v>
      </c>
      <c r="Z35" s="45">
        <v>0.17857139999999999</v>
      </c>
      <c r="AA35" s="93">
        <v>604</v>
      </c>
      <c r="AB35" s="93">
        <v>96</v>
      </c>
      <c r="AC35" s="45">
        <v>0.6857143</v>
      </c>
      <c r="AD35" s="93">
        <v>891</v>
      </c>
      <c r="AE35" s="125">
        <v>19</v>
      </c>
      <c r="AF35" s="125">
        <v>191</v>
      </c>
      <c r="AG35" s="93">
        <v>140</v>
      </c>
      <c r="AH35" s="118">
        <v>28.68852</v>
      </c>
      <c r="AI35" s="93">
        <v>1686</v>
      </c>
      <c r="AJ35" s="118">
        <v>12.042859999999999</v>
      </c>
      <c r="AK35" s="118">
        <v>363.83253999999999</v>
      </c>
      <c r="AL35" s="125">
        <v>2</v>
      </c>
      <c r="AM35" s="408">
        <v>45</v>
      </c>
    </row>
    <row r="36" spans="2:39">
      <c r="B36" s="196" t="s">
        <v>147</v>
      </c>
      <c r="C36" s="44" t="s">
        <v>148</v>
      </c>
      <c r="D36" s="44" t="s">
        <v>89</v>
      </c>
      <c r="E36" s="93">
        <v>244</v>
      </c>
      <c r="F36" s="119">
        <v>0.17681160000000001</v>
      </c>
      <c r="G36" s="93">
        <v>1967</v>
      </c>
      <c r="H36" s="118">
        <v>8.0614799999999995</v>
      </c>
      <c r="I36" s="93">
        <v>87</v>
      </c>
      <c r="J36" s="119">
        <v>6.3043500000000002E-2</v>
      </c>
      <c r="K36" s="93">
        <v>582</v>
      </c>
      <c r="L36" s="114">
        <f t="shared" si="0"/>
        <v>6.6896551724137927</v>
      </c>
      <c r="M36" s="93">
        <v>203</v>
      </c>
      <c r="N36" s="93">
        <v>148</v>
      </c>
      <c r="O36" s="93">
        <v>351</v>
      </c>
      <c r="P36" s="119">
        <v>0.25434780000000001</v>
      </c>
      <c r="Q36" s="510">
        <v>869</v>
      </c>
      <c r="R36" s="510">
        <v>2652</v>
      </c>
      <c r="S36" s="93">
        <v>3521</v>
      </c>
      <c r="T36" s="144">
        <v>10.03134</v>
      </c>
      <c r="U36" s="144">
        <v>21</v>
      </c>
      <c r="V36" s="515">
        <v>734</v>
      </c>
      <c r="W36" s="125" t="s">
        <v>499</v>
      </c>
      <c r="X36" s="125" t="s">
        <v>499</v>
      </c>
      <c r="Y36" s="93">
        <v>562</v>
      </c>
      <c r="Z36" s="45">
        <v>0.40724640000000001</v>
      </c>
      <c r="AA36" s="44" t="s">
        <v>159</v>
      </c>
      <c r="AB36" s="93">
        <v>141</v>
      </c>
      <c r="AC36" s="45">
        <v>0.1021739</v>
      </c>
      <c r="AD36" s="44" t="s">
        <v>159</v>
      </c>
      <c r="AE36" s="125">
        <v>61</v>
      </c>
      <c r="AF36" s="125">
        <v>332</v>
      </c>
      <c r="AG36" s="93">
        <v>1380</v>
      </c>
      <c r="AH36" s="118">
        <v>25.55556</v>
      </c>
      <c r="AI36" s="93">
        <v>12862</v>
      </c>
      <c r="AJ36" s="118">
        <v>9.32029</v>
      </c>
      <c r="AK36" s="118">
        <v>135.36098000000001</v>
      </c>
      <c r="AL36" s="125">
        <v>122</v>
      </c>
      <c r="AM36" s="408">
        <v>7977</v>
      </c>
    </row>
    <row r="37" spans="2:39">
      <c r="B37" s="196" t="s">
        <v>149</v>
      </c>
      <c r="C37" s="44" t="s">
        <v>150</v>
      </c>
      <c r="D37" s="44" t="s">
        <v>86</v>
      </c>
      <c r="E37" s="93">
        <v>26</v>
      </c>
      <c r="F37" s="119">
        <v>2.61569E-2</v>
      </c>
      <c r="G37" s="93">
        <v>309</v>
      </c>
      <c r="H37" s="118">
        <v>11.88462</v>
      </c>
      <c r="I37" s="93">
        <v>174</v>
      </c>
      <c r="J37" s="119">
        <v>0.17505029999999999</v>
      </c>
      <c r="K37" s="93">
        <v>1675</v>
      </c>
      <c r="L37" s="114">
        <f t="shared" si="0"/>
        <v>9.6264367816091951</v>
      </c>
      <c r="M37" s="93" t="s">
        <v>159</v>
      </c>
      <c r="N37" s="93" t="s">
        <v>159</v>
      </c>
      <c r="O37" s="93">
        <v>502</v>
      </c>
      <c r="P37" s="119">
        <v>0.50503019999999998</v>
      </c>
      <c r="Q37" s="510" t="s">
        <v>159</v>
      </c>
      <c r="R37" s="510" t="s">
        <v>159</v>
      </c>
      <c r="S37" s="93">
        <v>12746</v>
      </c>
      <c r="T37" s="144">
        <v>25.390440000000002</v>
      </c>
      <c r="U37" s="144" t="s">
        <v>159</v>
      </c>
      <c r="V37" s="515" t="s">
        <v>159</v>
      </c>
      <c r="W37" s="125" t="s">
        <v>499</v>
      </c>
      <c r="X37" s="125" t="s">
        <v>499</v>
      </c>
      <c r="Y37" s="93">
        <v>594</v>
      </c>
      <c r="Z37" s="45">
        <v>0.59758549999999999</v>
      </c>
      <c r="AA37" s="93">
        <v>13146</v>
      </c>
      <c r="AB37" s="93">
        <v>108</v>
      </c>
      <c r="AC37" s="45">
        <v>0.1086519</v>
      </c>
      <c r="AD37" s="93">
        <v>1584</v>
      </c>
      <c r="AE37" s="125">
        <v>292</v>
      </c>
      <c r="AF37" s="144">
        <v>3069</v>
      </c>
      <c r="AG37" s="93">
        <v>994</v>
      </c>
      <c r="AH37" s="118">
        <v>9.3202099999999994</v>
      </c>
      <c r="AI37" s="93">
        <v>17799</v>
      </c>
      <c r="AJ37" s="118">
        <v>17.90644</v>
      </c>
      <c r="AK37" s="118">
        <v>46.522390000000001</v>
      </c>
      <c r="AL37" s="125">
        <v>76</v>
      </c>
      <c r="AM37" s="408">
        <v>1754</v>
      </c>
    </row>
    <row r="38" spans="2:39">
      <c r="B38" s="196" t="s">
        <v>151</v>
      </c>
      <c r="C38" s="44" t="s">
        <v>152</v>
      </c>
      <c r="D38" s="44" t="s">
        <v>86</v>
      </c>
      <c r="E38" s="93">
        <v>0</v>
      </c>
      <c r="F38" s="44" t="s">
        <v>159</v>
      </c>
      <c r="G38" s="93">
        <v>0</v>
      </c>
      <c r="H38" s="44" t="s">
        <v>159</v>
      </c>
      <c r="I38" s="93">
        <v>0</v>
      </c>
      <c r="J38" s="44" t="s">
        <v>159</v>
      </c>
      <c r="K38" s="93">
        <v>0</v>
      </c>
      <c r="L38" s="114">
        <v>0</v>
      </c>
      <c r="M38" s="93" t="s">
        <v>159</v>
      </c>
      <c r="N38" s="93" t="s">
        <v>159</v>
      </c>
      <c r="O38" s="93">
        <v>0</v>
      </c>
      <c r="P38" s="44" t="s">
        <v>159</v>
      </c>
      <c r="Q38" s="509" t="s">
        <v>159</v>
      </c>
      <c r="R38" s="509" t="s">
        <v>159</v>
      </c>
      <c r="S38" s="93">
        <v>0</v>
      </c>
      <c r="T38" s="511" t="s">
        <v>159</v>
      </c>
      <c r="U38" s="511" t="s">
        <v>159</v>
      </c>
      <c r="V38" s="503" t="s">
        <v>159</v>
      </c>
      <c r="W38" s="125" t="s">
        <v>498</v>
      </c>
      <c r="X38" s="125" t="s">
        <v>498</v>
      </c>
      <c r="Y38" s="93">
        <v>0</v>
      </c>
      <c r="Z38" s="44" t="s">
        <v>159</v>
      </c>
      <c r="AA38" s="93">
        <v>0</v>
      </c>
      <c r="AB38" s="93">
        <v>0</v>
      </c>
      <c r="AC38" s="44" t="s">
        <v>159</v>
      </c>
      <c r="AD38" s="93">
        <v>0</v>
      </c>
      <c r="AE38" s="125">
        <v>0</v>
      </c>
      <c r="AF38" s="125">
        <v>0</v>
      </c>
      <c r="AG38" s="93">
        <v>0</v>
      </c>
      <c r="AH38" s="118">
        <v>0</v>
      </c>
      <c r="AI38" s="93">
        <v>0</v>
      </c>
      <c r="AJ38" s="44" t="s">
        <v>159</v>
      </c>
      <c r="AK38" s="118">
        <v>0</v>
      </c>
      <c r="AL38" s="125">
        <v>56</v>
      </c>
      <c r="AM38" s="408">
        <v>340</v>
      </c>
    </row>
    <row r="39" spans="2:39">
      <c r="B39" s="196" t="s">
        <v>153</v>
      </c>
      <c r="C39" s="44" t="s">
        <v>154</v>
      </c>
      <c r="D39" s="44" t="s">
        <v>86</v>
      </c>
      <c r="E39" s="93">
        <v>88</v>
      </c>
      <c r="F39" s="119">
        <v>9.0163900000000005E-2</v>
      </c>
      <c r="G39" s="93">
        <v>1365</v>
      </c>
      <c r="H39" s="118">
        <v>15.51136</v>
      </c>
      <c r="I39" s="93">
        <v>34</v>
      </c>
      <c r="J39" s="119">
        <v>3.4836100000000002E-2</v>
      </c>
      <c r="K39" s="93">
        <v>290</v>
      </c>
      <c r="L39" s="114">
        <f t="shared" si="0"/>
        <v>8.5294117647058822</v>
      </c>
      <c r="M39" s="93">
        <v>87</v>
      </c>
      <c r="N39" s="93">
        <v>88</v>
      </c>
      <c r="O39" s="93">
        <v>175</v>
      </c>
      <c r="P39" s="119">
        <v>0.1793033</v>
      </c>
      <c r="Q39" s="510">
        <v>1739</v>
      </c>
      <c r="R39" s="510">
        <v>2417</v>
      </c>
      <c r="S39" s="93">
        <v>4156</v>
      </c>
      <c r="T39" s="144">
        <v>23.748570000000001</v>
      </c>
      <c r="U39" s="144">
        <v>26</v>
      </c>
      <c r="V39" s="515">
        <v>1717</v>
      </c>
      <c r="W39" s="125" t="s">
        <v>499</v>
      </c>
      <c r="X39" s="125" t="s">
        <v>499</v>
      </c>
      <c r="Y39" s="93">
        <v>198</v>
      </c>
      <c r="Z39" s="45">
        <v>0.20286889999999999</v>
      </c>
      <c r="AA39" s="44" t="s">
        <v>159</v>
      </c>
      <c r="AB39" s="93">
        <v>125</v>
      </c>
      <c r="AC39" s="45">
        <v>0.12807379999999999</v>
      </c>
      <c r="AD39" s="44" t="s">
        <v>159</v>
      </c>
      <c r="AE39" s="125">
        <v>364</v>
      </c>
      <c r="AF39" s="144">
        <v>15770</v>
      </c>
      <c r="AG39" s="93">
        <v>976</v>
      </c>
      <c r="AH39" s="118">
        <v>16.403359999999999</v>
      </c>
      <c r="AI39" s="93">
        <v>30773</v>
      </c>
      <c r="AJ39" s="118">
        <v>31.529710000000001</v>
      </c>
      <c r="AK39" s="118">
        <v>135.00305</v>
      </c>
      <c r="AL39" s="125">
        <v>467</v>
      </c>
      <c r="AM39" s="408">
        <v>21901</v>
      </c>
    </row>
    <row r="40" spans="2:39">
      <c r="B40" s="196" t="s">
        <v>155</v>
      </c>
      <c r="C40" s="44" t="s">
        <v>156</v>
      </c>
      <c r="D40" s="44" t="s">
        <v>120</v>
      </c>
      <c r="E40" s="93">
        <v>0</v>
      </c>
      <c r="F40" s="119">
        <v>0</v>
      </c>
      <c r="G40" s="93">
        <v>0</v>
      </c>
      <c r="H40" s="44" t="s">
        <v>159</v>
      </c>
      <c r="I40" s="93">
        <v>0</v>
      </c>
      <c r="J40" s="119">
        <v>0</v>
      </c>
      <c r="K40" s="93">
        <v>0</v>
      </c>
      <c r="L40" s="114">
        <v>0</v>
      </c>
      <c r="M40" s="93"/>
      <c r="N40" s="93"/>
      <c r="O40" s="93">
        <v>0</v>
      </c>
      <c r="P40" s="119">
        <v>0</v>
      </c>
      <c r="Q40" s="510">
        <v>0</v>
      </c>
      <c r="R40" s="510">
        <v>0</v>
      </c>
      <c r="S40" s="93">
        <v>0</v>
      </c>
      <c r="T40" s="511" t="s">
        <v>159</v>
      </c>
      <c r="U40" s="511">
        <v>1</v>
      </c>
      <c r="V40" s="503">
        <v>300</v>
      </c>
      <c r="W40" s="125" t="s">
        <v>499</v>
      </c>
      <c r="X40" s="125" t="s">
        <v>498</v>
      </c>
      <c r="Y40" s="93">
        <v>1</v>
      </c>
      <c r="Z40" s="45">
        <v>0.3333333</v>
      </c>
      <c r="AA40" s="44" t="s">
        <v>159</v>
      </c>
      <c r="AB40" s="93">
        <v>0</v>
      </c>
      <c r="AC40" s="45">
        <v>0</v>
      </c>
      <c r="AD40" s="44" t="s">
        <v>159</v>
      </c>
      <c r="AE40" s="125">
        <v>1</v>
      </c>
      <c r="AF40" s="125">
        <v>20</v>
      </c>
      <c r="AG40" s="93">
        <v>3</v>
      </c>
      <c r="AH40" s="118">
        <v>0.37220999999999999</v>
      </c>
      <c r="AI40" s="93">
        <v>620</v>
      </c>
      <c r="AJ40" s="118">
        <v>206.66667000000001</v>
      </c>
      <c r="AK40" s="118">
        <v>66.537880000000001</v>
      </c>
      <c r="AL40" s="125">
        <v>100</v>
      </c>
      <c r="AM40" s="408">
        <v>2283</v>
      </c>
    </row>
    <row r="41" spans="2:39">
      <c r="B41" s="196" t="s">
        <v>157</v>
      </c>
      <c r="C41" s="44" t="s">
        <v>158</v>
      </c>
      <c r="D41" s="44" t="s">
        <v>120</v>
      </c>
      <c r="E41" s="93">
        <v>6</v>
      </c>
      <c r="F41" s="119">
        <v>3.8461500000000003E-2</v>
      </c>
      <c r="G41" s="93">
        <v>185</v>
      </c>
      <c r="H41" s="118">
        <v>30.83333</v>
      </c>
      <c r="I41" s="93">
        <v>4</v>
      </c>
      <c r="J41" s="119">
        <v>2.5641000000000001E-2</v>
      </c>
      <c r="K41" s="93">
        <v>0</v>
      </c>
      <c r="L41" s="114">
        <f t="shared" si="0"/>
        <v>0</v>
      </c>
      <c r="M41" s="93">
        <v>22</v>
      </c>
      <c r="N41" s="93">
        <v>13</v>
      </c>
      <c r="O41" s="93">
        <v>35</v>
      </c>
      <c r="P41" s="119">
        <v>0.224359</v>
      </c>
      <c r="Q41" s="510">
        <v>399</v>
      </c>
      <c r="R41" s="510">
        <v>353</v>
      </c>
      <c r="S41" s="93">
        <v>752</v>
      </c>
      <c r="T41" s="144">
        <v>21.485710000000001</v>
      </c>
      <c r="U41" s="144">
        <v>10</v>
      </c>
      <c r="V41" s="515">
        <v>658</v>
      </c>
      <c r="W41" s="125" t="s">
        <v>499</v>
      </c>
      <c r="X41" s="125" t="s">
        <v>499</v>
      </c>
      <c r="Y41" s="93">
        <v>26</v>
      </c>
      <c r="Z41" s="45">
        <v>0.1666667</v>
      </c>
      <c r="AA41" s="44" t="s">
        <v>159</v>
      </c>
      <c r="AB41" s="93">
        <v>29</v>
      </c>
      <c r="AC41" s="45">
        <v>0.18589739999999999</v>
      </c>
      <c r="AD41" s="44" t="s">
        <v>159</v>
      </c>
      <c r="AE41" s="125">
        <v>50</v>
      </c>
      <c r="AF41" s="125">
        <v>119</v>
      </c>
      <c r="AG41" s="93">
        <v>156</v>
      </c>
      <c r="AH41" s="118">
        <v>49.840260000000001</v>
      </c>
      <c r="AI41" s="93">
        <v>3535</v>
      </c>
      <c r="AJ41" s="118">
        <v>22.660260000000001</v>
      </c>
      <c r="AK41" s="118">
        <v>478.73781000000002</v>
      </c>
      <c r="AL41" s="125">
        <v>30</v>
      </c>
      <c r="AM41" s="408">
        <v>1028</v>
      </c>
    </row>
    <row r="42" spans="2:39">
      <c r="B42" s="196" t="s">
        <v>159</v>
      </c>
      <c r="C42" s="44" t="s">
        <v>160</v>
      </c>
      <c r="D42" s="44" t="s">
        <v>161</v>
      </c>
      <c r="E42" s="93">
        <v>0</v>
      </c>
      <c r="F42" s="119">
        <v>0</v>
      </c>
      <c r="G42" s="93">
        <v>0</v>
      </c>
      <c r="H42" s="44" t="s">
        <v>159</v>
      </c>
      <c r="I42" s="93">
        <v>0</v>
      </c>
      <c r="J42" s="119">
        <v>0</v>
      </c>
      <c r="K42" s="93">
        <v>0</v>
      </c>
      <c r="L42" s="114">
        <v>0</v>
      </c>
      <c r="M42" s="93" t="s">
        <v>159</v>
      </c>
      <c r="N42" s="93" t="s">
        <v>159</v>
      </c>
      <c r="O42" s="93">
        <v>11</v>
      </c>
      <c r="P42" s="119">
        <v>1</v>
      </c>
      <c r="Q42" s="510" t="s">
        <v>159</v>
      </c>
      <c r="R42" s="510" t="s">
        <v>159</v>
      </c>
      <c r="S42" s="93">
        <v>102</v>
      </c>
      <c r="T42" s="144">
        <v>9.2727299999999993</v>
      </c>
      <c r="U42" s="144" t="s">
        <v>159</v>
      </c>
      <c r="V42" s="515" t="s">
        <v>159</v>
      </c>
      <c r="W42" s="125" t="s">
        <v>499</v>
      </c>
      <c r="X42" s="125" t="s">
        <v>498</v>
      </c>
      <c r="Y42" s="93">
        <v>11</v>
      </c>
      <c r="Z42" s="45">
        <v>1</v>
      </c>
      <c r="AA42" s="93">
        <v>102</v>
      </c>
      <c r="AB42" s="93">
        <v>0</v>
      </c>
      <c r="AC42" s="45">
        <v>0</v>
      </c>
      <c r="AD42" s="93">
        <v>0</v>
      </c>
      <c r="AE42" s="125">
        <v>0</v>
      </c>
      <c r="AF42" s="125">
        <v>0</v>
      </c>
      <c r="AG42" s="93">
        <v>11</v>
      </c>
      <c r="AH42" s="118">
        <v>2.4444400000000002</v>
      </c>
      <c r="AI42" s="93">
        <v>102</v>
      </c>
      <c r="AJ42" s="118">
        <v>9.2727299999999993</v>
      </c>
      <c r="AK42" s="118">
        <v>5.8339100000000004</v>
      </c>
      <c r="AL42" s="125">
        <v>0</v>
      </c>
      <c r="AM42" s="408" t="s">
        <v>159</v>
      </c>
    </row>
    <row r="43" spans="2:39">
      <c r="B43" s="196" t="s">
        <v>162</v>
      </c>
      <c r="C43" s="44" t="s">
        <v>163</v>
      </c>
      <c r="D43" s="44" t="s">
        <v>86</v>
      </c>
      <c r="E43" s="93">
        <v>0</v>
      </c>
      <c r="F43" s="119">
        <v>0</v>
      </c>
      <c r="G43" s="93">
        <v>0</v>
      </c>
      <c r="H43" s="44" t="s">
        <v>159</v>
      </c>
      <c r="I43" s="93">
        <v>0</v>
      </c>
      <c r="J43" s="119">
        <v>0</v>
      </c>
      <c r="K43" s="93">
        <v>0</v>
      </c>
      <c r="L43" s="114">
        <v>0</v>
      </c>
      <c r="M43" s="93" t="s">
        <v>159</v>
      </c>
      <c r="N43" s="93" t="s">
        <v>159</v>
      </c>
      <c r="O43" s="93">
        <v>0</v>
      </c>
      <c r="P43" s="119">
        <v>0</v>
      </c>
      <c r="Q43" s="510" t="s">
        <v>159</v>
      </c>
      <c r="R43" s="510" t="s">
        <v>159</v>
      </c>
      <c r="S43" s="93">
        <v>0</v>
      </c>
      <c r="T43" s="511" t="s">
        <v>159</v>
      </c>
      <c r="U43" s="511" t="s">
        <v>159</v>
      </c>
      <c r="V43" s="503" t="s">
        <v>159</v>
      </c>
      <c r="W43" s="125" t="s">
        <v>499</v>
      </c>
      <c r="X43" s="125" t="s">
        <v>499</v>
      </c>
      <c r="Y43" s="93">
        <v>0</v>
      </c>
      <c r="Z43" s="45">
        <v>0</v>
      </c>
      <c r="AA43" s="93">
        <v>0</v>
      </c>
      <c r="AB43" s="93">
        <v>0</v>
      </c>
      <c r="AC43" s="45">
        <v>0</v>
      </c>
      <c r="AD43" s="93">
        <v>0</v>
      </c>
      <c r="AE43" s="125">
        <v>75</v>
      </c>
      <c r="AF43" s="144">
        <v>1370</v>
      </c>
      <c r="AG43" s="93">
        <v>75</v>
      </c>
      <c r="AH43" s="118">
        <v>4.9668900000000002</v>
      </c>
      <c r="AI43" s="93">
        <v>1370</v>
      </c>
      <c r="AJ43" s="118">
        <v>18.266670000000001</v>
      </c>
      <c r="AK43" s="118">
        <v>22.42923</v>
      </c>
      <c r="AL43" s="125">
        <v>145</v>
      </c>
      <c r="AM43" s="408">
        <v>2645</v>
      </c>
    </row>
    <row r="44" spans="2:39">
      <c r="B44" s="196" t="s">
        <v>164</v>
      </c>
      <c r="C44" s="44" t="s">
        <v>165</v>
      </c>
      <c r="D44" s="44" t="s">
        <v>86</v>
      </c>
      <c r="E44" s="93">
        <v>10</v>
      </c>
      <c r="F44" s="119">
        <v>1.5082999999999999E-2</v>
      </c>
      <c r="G44" s="93">
        <v>336</v>
      </c>
      <c r="H44" s="118">
        <v>33.6</v>
      </c>
      <c r="I44" s="93">
        <v>0</v>
      </c>
      <c r="J44" s="119">
        <v>0</v>
      </c>
      <c r="K44" s="93">
        <v>0</v>
      </c>
      <c r="L44" s="114">
        <v>0</v>
      </c>
      <c r="M44" s="93" t="s">
        <v>159</v>
      </c>
      <c r="N44" s="93" t="s">
        <v>159</v>
      </c>
      <c r="O44" s="93">
        <v>17</v>
      </c>
      <c r="P44" s="119">
        <v>2.5641000000000001E-2</v>
      </c>
      <c r="Q44" s="510" t="s">
        <v>159</v>
      </c>
      <c r="R44" s="510" t="s">
        <v>159</v>
      </c>
      <c r="S44" s="93">
        <v>281</v>
      </c>
      <c r="T44" s="144">
        <v>16.529409999999999</v>
      </c>
      <c r="U44" s="144" t="s">
        <v>159</v>
      </c>
      <c r="V44" s="515" t="s">
        <v>159</v>
      </c>
      <c r="W44" s="125" t="s">
        <v>499</v>
      </c>
      <c r="X44" s="125" t="s">
        <v>499</v>
      </c>
      <c r="Y44" s="93">
        <v>20</v>
      </c>
      <c r="Z44" s="45">
        <v>3.0165899999999999E-2</v>
      </c>
      <c r="AA44" s="93">
        <v>331</v>
      </c>
      <c r="AB44" s="93">
        <v>7</v>
      </c>
      <c r="AC44" s="45">
        <v>1.0558100000000001E-2</v>
      </c>
      <c r="AD44" s="93">
        <v>286</v>
      </c>
      <c r="AE44" s="125">
        <v>636</v>
      </c>
      <c r="AF44" s="144">
        <v>10453</v>
      </c>
      <c r="AG44" s="93">
        <v>663</v>
      </c>
      <c r="AH44" s="118">
        <v>6.6134700000000004</v>
      </c>
      <c r="AI44" s="93">
        <v>11070</v>
      </c>
      <c r="AJ44" s="118">
        <v>16.696829999999999</v>
      </c>
      <c r="AK44" s="118">
        <v>26.004049999999999</v>
      </c>
      <c r="AL44" s="125">
        <v>291</v>
      </c>
      <c r="AM44" s="408">
        <v>16646</v>
      </c>
    </row>
    <row r="45" spans="2:39">
      <c r="B45" s="196" t="s">
        <v>166</v>
      </c>
      <c r="C45" s="44" t="s">
        <v>167</v>
      </c>
      <c r="D45" s="44" t="s">
        <v>86</v>
      </c>
      <c r="E45" s="93">
        <v>0</v>
      </c>
      <c r="F45" s="119">
        <v>0</v>
      </c>
      <c r="G45" s="93">
        <v>0</v>
      </c>
      <c r="H45" s="44" t="s">
        <v>159</v>
      </c>
      <c r="I45" s="93">
        <v>0</v>
      </c>
      <c r="J45" s="119">
        <v>0</v>
      </c>
      <c r="K45" s="93">
        <v>0</v>
      </c>
      <c r="L45" s="114">
        <v>0</v>
      </c>
      <c r="M45" s="93">
        <v>3</v>
      </c>
      <c r="N45" s="93">
        <v>1</v>
      </c>
      <c r="O45" s="93">
        <v>8</v>
      </c>
      <c r="P45" s="119">
        <v>7.6923099999999994E-2</v>
      </c>
      <c r="Q45" s="510">
        <v>28</v>
      </c>
      <c r="R45" s="510">
        <v>40</v>
      </c>
      <c r="S45" s="93">
        <v>136</v>
      </c>
      <c r="T45" s="144">
        <v>17</v>
      </c>
      <c r="U45" s="144">
        <v>0</v>
      </c>
      <c r="V45" s="515">
        <v>0</v>
      </c>
      <c r="W45" s="125" t="s">
        <v>499</v>
      </c>
      <c r="X45" s="125" t="s">
        <v>499</v>
      </c>
      <c r="Y45" s="93">
        <v>2</v>
      </c>
      <c r="Z45" s="45">
        <v>1.9230799999999999E-2</v>
      </c>
      <c r="AA45" s="93">
        <v>40</v>
      </c>
      <c r="AB45" s="93">
        <v>6</v>
      </c>
      <c r="AC45" s="45">
        <v>5.7692300000000002E-2</v>
      </c>
      <c r="AD45" s="93">
        <v>28</v>
      </c>
      <c r="AE45" s="125">
        <v>92</v>
      </c>
      <c r="AF45" s="144">
        <v>14934</v>
      </c>
      <c r="AG45" s="93">
        <v>104</v>
      </c>
      <c r="AH45" s="118">
        <v>9.4545499999999993</v>
      </c>
      <c r="AI45" s="93">
        <v>15166</v>
      </c>
      <c r="AJ45" s="118">
        <v>145.82692</v>
      </c>
      <c r="AK45" s="118">
        <v>413.94180999999998</v>
      </c>
      <c r="AL45" s="125">
        <v>442</v>
      </c>
      <c r="AM45" s="408">
        <v>95868</v>
      </c>
    </row>
    <row r="46" spans="2:39">
      <c r="B46" s="196" t="s">
        <v>168</v>
      </c>
      <c r="C46" s="44" t="s">
        <v>169</v>
      </c>
      <c r="D46" s="44" t="s">
        <v>86</v>
      </c>
      <c r="E46" s="93">
        <v>80</v>
      </c>
      <c r="F46" s="119">
        <v>0.29090909999999998</v>
      </c>
      <c r="G46" s="93">
        <v>310</v>
      </c>
      <c r="H46" s="118">
        <v>3.875</v>
      </c>
      <c r="I46" s="93">
        <v>16</v>
      </c>
      <c r="J46" s="119">
        <v>5.8181799999999999E-2</v>
      </c>
      <c r="K46" s="93">
        <v>92</v>
      </c>
      <c r="L46" s="114">
        <f t="shared" si="0"/>
        <v>5.75</v>
      </c>
      <c r="M46" s="93" t="s">
        <v>159</v>
      </c>
      <c r="N46" s="93" t="s">
        <v>159</v>
      </c>
      <c r="O46" s="93">
        <v>170</v>
      </c>
      <c r="P46" s="119">
        <v>0.6181818</v>
      </c>
      <c r="Q46" s="510" t="s">
        <v>159</v>
      </c>
      <c r="R46" s="510" t="s">
        <v>159</v>
      </c>
      <c r="S46" s="93">
        <v>5203</v>
      </c>
      <c r="T46" s="144">
        <v>30.605879999999999</v>
      </c>
      <c r="U46" s="144" t="s">
        <v>159</v>
      </c>
      <c r="V46" s="515" t="s">
        <v>159</v>
      </c>
      <c r="W46" s="125" t="s">
        <v>499</v>
      </c>
      <c r="X46" s="125" t="s">
        <v>499</v>
      </c>
      <c r="Y46" s="93">
        <v>184</v>
      </c>
      <c r="Z46" s="45">
        <v>0.66909090000000004</v>
      </c>
      <c r="AA46" s="93">
        <v>4102</v>
      </c>
      <c r="AB46" s="93">
        <v>82</v>
      </c>
      <c r="AC46" s="45">
        <v>0.2981818</v>
      </c>
      <c r="AD46" s="93">
        <v>1503</v>
      </c>
      <c r="AE46" s="125">
        <v>9</v>
      </c>
      <c r="AF46" s="144">
        <v>1976</v>
      </c>
      <c r="AG46" s="93">
        <v>275</v>
      </c>
      <c r="AH46" s="118">
        <v>8.3333300000000001</v>
      </c>
      <c r="AI46" s="93">
        <v>7581</v>
      </c>
      <c r="AJ46" s="118">
        <v>27.567270000000001</v>
      </c>
      <c r="AK46" s="118">
        <v>56.194679999999998</v>
      </c>
      <c r="AL46" s="125">
        <v>21</v>
      </c>
      <c r="AM46" s="408">
        <v>963</v>
      </c>
    </row>
    <row r="47" spans="2:39">
      <c r="B47" s="196" t="s">
        <v>170</v>
      </c>
      <c r="C47" s="44" t="s">
        <v>171</v>
      </c>
      <c r="D47" s="44" t="s">
        <v>120</v>
      </c>
      <c r="E47" s="93">
        <v>58</v>
      </c>
      <c r="F47" s="119">
        <v>0.4</v>
      </c>
      <c r="G47" s="93">
        <v>224</v>
      </c>
      <c r="H47" s="118">
        <v>3.8620700000000001</v>
      </c>
      <c r="I47" s="93">
        <v>4</v>
      </c>
      <c r="J47" s="119">
        <v>2.7586200000000002E-2</v>
      </c>
      <c r="K47" s="93">
        <v>14</v>
      </c>
      <c r="L47" s="114">
        <f t="shared" si="0"/>
        <v>3.5</v>
      </c>
      <c r="M47" s="93"/>
      <c r="N47" s="93" t="s">
        <v>159</v>
      </c>
      <c r="O47" s="93">
        <v>83</v>
      </c>
      <c r="P47" s="119">
        <v>0.57241379999999997</v>
      </c>
      <c r="Q47" s="510" t="s">
        <v>159</v>
      </c>
      <c r="R47" s="510" t="s">
        <v>159</v>
      </c>
      <c r="S47" s="93">
        <v>479</v>
      </c>
      <c r="T47" s="144">
        <v>5.7710800000000004</v>
      </c>
      <c r="U47" s="144" t="s">
        <v>159</v>
      </c>
      <c r="V47" s="515" t="s">
        <v>159</v>
      </c>
      <c r="W47" s="125" t="s">
        <v>498</v>
      </c>
      <c r="X47" s="125" t="s">
        <v>499</v>
      </c>
      <c r="Y47" s="93">
        <v>138</v>
      </c>
      <c r="Z47" s="45">
        <v>0.95172409999999996</v>
      </c>
      <c r="AA47" s="93">
        <v>264</v>
      </c>
      <c r="AB47" s="93">
        <v>7</v>
      </c>
      <c r="AC47" s="45">
        <v>4.8275899999999997E-2</v>
      </c>
      <c r="AD47" s="93">
        <v>453</v>
      </c>
      <c r="AE47" s="125">
        <v>0</v>
      </c>
      <c r="AF47" s="125">
        <v>0</v>
      </c>
      <c r="AG47" s="93">
        <v>145</v>
      </c>
      <c r="AH47" s="118">
        <v>26.36364</v>
      </c>
      <c r="AI47" s="93">
        <v>717</v>
      </c>
      <c r="AJ47" s="118">
        <v>4.9448299999999996</v>
      </c>
      <c r="AK47" s="118">
        <v>136.85818</v>
      </c>
      <c r="AL47" s="125">
        <v>2</v>
      </c>
      <c r="AM47" s="408">
        <v>2</v>
      </c>
    </row>
    <row r="48" spans="2:39">
      <c r="B48" s="196" t="s">
        <v>172</v>
      </c>
      <c r="C48" s="44" t="s">
        <v>173</v>
      </c>
      <c r="D48" s="44" t="s">
        <v>86</v>
      </c>
      <c r="E48" s="93">
        <v>11</v>
      </c>
      <c r="F48" s="119">
        <v>0.6875</v>
      </c>
      <c r="G48" s="93">
        <v>123</v>
      </c>
      <c r="H48" s="118">
        <v>11.18182</v>
      </c>
      <c r="I48" s="93">
        <v>0</v>
      </c>
      <c r="J48" s="119">
        <v>0</v>
      </c>
      <c r="K48" s="93">
        <v>0</v>
      </c>
      <c r="L48" s="114">
        <v>0</v>
      </c>
      <c r="M48" s="93" t="s">
        <v>159</v>
      </c>
      <c r="N48" s="93" t="s">
        <v>159</v>
      </c>
      <c r="O48" s="93">
        <v>5</v>
      </c>
      <c r="P48" s="119">
        <v>0.3125</v>
      </c>
      <c r="Q48" s="510" t="s">
        <v>159</v>
      </c>
      <c r="R48" s="510" t="s">
        <v>159</v>
      </c>
      <c r="S48" s="93">
        <v>139</v>
      </c>
      <c r="T48" s="144">
        <v>27.8</v>
      </c>
      <c r="U48" s="144" t="s">
        <v>159</v>
      </c>
      <c r="V48" s="515" t="s">
        <v>159</v>
      </c>
      <c r="W48" s="125" t="s">
        <v>498</v>
      </c>
      <c r="X48" s="125" t="s">
        <v>498</v>
      </c>
      <c r="Y48" s="93">
        <v>15</v>
      </c>
      <c r="Z48" s="45">
        <v>0.9375</v>
      </c>
      <c r="AA48" s="93">
        <v>245</v>
      </c>
      <c r="AB48" s="93">
        <v>1</v>
      </c>
      <c r="AC48" s="45">
        <v>6.25E-2</v>
      </c>
      <c r="AD48" s="93">
        <v>17</v>
      </c>
      <c r="AE48" s="125">
        <v>0</v>
      </c>
      <c r="AF48" s="125">
        <v>0</v>
      </c>
      <c r="AG48" s="93">
        <v>16</v>
      </c>
      <c r="AH48" s="118">
        <v>0.94118000000000002</v>
      </c>
      <c r="AI48" s="93">
        <v>262</v>
      </c>
      <c r="AJ48" s="118">
        <v>16.375</v>
      </c>
      <c r="AK48" s="118">
        <v>4.1526699999999996</v>
      </c>
      <c r="AL48" s="125">
        <v>317</v>
      </c>
      <c r="AM48" s="408">
        <v>777</v>
      </c>
    </row>
    <row r="49" spans="2:39">
      <c r="B49" s="196" t="s">
        <v>174</v>
      </c>
      <c r="C49" s="44" t="s">
        <v>175</v>
      </c>
      <c r="D49" s="44" t="s">
        <v>86</v>
      </c>
      <c r="E49" s="93">
        <v>23</v>
      </c>
      <c r="F49" s="119">
        <v>0.18699189999999999</v>
      </c>
      <c r="G49" s="93">
        <v>698</v>
      </c>
      <c r="H49" s="118">
        <v>30.347829999999998</v>
      </c>
      <c r="I49" s="93">
        <v>8</v>
      </c>
      <c r="J49" s="119">
        <v>6.5040700000000007E-2</v>
      </c>
      <c r="K49" s="93">
        <v>240</v>
      </c>
      <c r="L49" s="114">
        <f t="shared" si="0"/>
        <v>30</v>
      </c>
      <c r="M49" s="93" t="s">
        <v>159</v>
      </c>
      <c r="N49" s="93" t="s">
        <v>159</v>
      </c>
      <c r="O49" s="93">
        <v>48</v>
      </c>
      <c r="P49" s="119">
        <v>0.39024389999999998</v>
      </c>
      <c r="Q49" s="510" t="s">
        <v>159</v>
      </c>
      <c r="R49" s="510" t="s">
        <v>159</v>
      </c>
      <c r="S49" s="93">
        <v>2203</v>
      </c>
      <c r="T49" s="144">
        <v>45.895829999999997</v>
      </c>
      <c r="U49" s="144" t="s">
        <v>159</v>
      </c>
      <c r="V49" s="515" t="s">
        <v>159</v>
      </c>
      <c r="W49" s="125" t="s">
        <v>499</v>
      </c>
      <c r="X49" s="125" t="s">
        <v>498</v>
      </c>
      <c r="Y49" s="93">
        <v>69</v>
      </c>
      <c r="Z49" s="45">
        <v>0.56097560000000002</v>
      </c>
      <c r="AA49" s="93">
        <v>1726</v>
      </c>
      <c r="AB49" s="93">
        <v>10</v>
      </c>
      <c r="AC49" s="45">
        <v>8.1300800000000006E-2</v>
      </c>
      <c r="AD49" s="93">
        <v>1415</v>
      </c>
      <c r="AE49" s="125">
        <v>44</v>
      </c>
      <c r="AF49" s="125">
        <v>232</v>
      </c>
      <c r="AG49" s="93">
        <v>123</v>
      </c>
      <c r="AH49" s="118">
        <v>3.0796199999999998</v>
      </c>
      <c r="AI49" s="93">
        <v>3373</v>
      </c>
      <c r="AJ49" s="118">
        <v>27.42276</v>
      </c>
      <c r="AK49" s="118">
        <v>28.724720000000001</v>
      </c>
      <c r="AL49" s="125">
        <v>186</v>
      </c>
      <c r="AM49" s="408">
        <v>6276</v>
      </c>
    </row>
    <row r="50" spans="2:39">
      <c r="B50" s="196" t="s">
        <v>176</v>
      </c>
      <c r="C50" s="44" t="s">
        <v>177</v>
      </c>
      <c r="D50" s="44" t="s">
        <v>120</v>
      </c>
      <c r="E50" s="93">
        <v>3</v>
      </c>
      <c r="F50" s="119">
        <v>2.3622000000000001E-2</v>
      </c>
      <c r="G50" s="93">
        <v>378</v>
      </c>
      <c r="H50" s="118">
        <v>126</v>
      </c>
      <c r="I50" s="93">
        <v>0</v>
      </c>
      <c r="J50" s="119">
        <v>0</v>
      </c>
      <c r="K50" s="93">
        <v>0</v>
      </c>
      <c r="L50" s="114">
        <v>0</v>
      </c>
      <c r="M50" s="93" t="s">
        <v>159</v>
      </c>
      <c r="N50" s="93" t="s">
        <v>159</v>
      </c>
      <c r="O50" s="93">
        <v>13</v>
      </c>
      <c r="P50" s="119">
        <v>0.1023622</v>
      </c>
      <c r="Q50" s="510" t="s">
        <v>159</v>
      </c>
      <c r="R50" s="510" t="s">
        <v>159</v>
      </c>
      <c r="S50" s="93">
        <v>345</v>
      </c>
      <c r="T50" s="144">
        <v>26.538460000000001</v>
      </c>
      <c r="U50" s="144" t="s">
        <v>159</v>
      </c>
      <c r="V50" s="515" t="s">
        <v>159</v>
      </c>
      <c r="W50" s="125" t="s">
        <v>499</v>
      </c>
      <c r="X50" s="125" t="s">
        <v>498</v>
      </c>
      <c r="Y50" s="93">
        <v>16</v>
      </c>
      <c r="Z50" s="45">
        <v>0.12598429999999999</v>
      </c>
      <c r="AA50" s="93">
        <v>723</v>
      </c>
      <c r="AB50" s="93">
        <v>0</v>
      </c>
      <c r="AC50" s="45">
        <v>0</v>
      </c>
      <c r="AD50" s="93">
        <v>0</v>
      </c>
      <c r="AE50" s="125">
        <v>111</v>
      </c>
      <c r="AF50" s="125">
        <v>832</v>
      </c>
      <c r="AG50" s="93">
        <v>127</v>
      </c>
      <c r="AH50" s="118">
        <v>5.1003999999999996</v>
      </c>
      <c r="AI50" s="93">
        <v>1555</v>
      </c>
      <c r="AJ50" s="118">
        <v>12.24409</v>
      </c>
      <c r="AK50" s="118">
        <v>37.427489999999999</v>
      </c>
      <c r="AL50" s="125">
        <v>0</v>
      </c>
      <c r="AM50" s="408">
        <v>0</v>
      </c>
    </row>
    <row r="51" spans="2:39">
      <c r="B51" s="196" t="s">
        <v>178</v>
      </c>
      <c r="C51" s="44" t="s">
        <v>179</v>
      </c>
      <c r="D51" s="44" t="s">
        <v>120</v>
      </c>
      <c r="E51" s="93">
        <v>712</v>
      </c>
      <c r="F51" s="119">
        <v>0.57326889999999997</v>
      </c>
      <c r="G51" s="93">
        <v>22087</v>
      </c>
      <c r="H51" s="118">
        <v>31.021070000000002</v>
      </c>
      <c r="I51" s="93">
        <v>27</v>
      </c>
      <c r="J51" s="119">
        <v>2.1739100000000001E-2</v>
      </c>
      <c r="K51" s="93">
        <v>362</v>
      </c>
      <c r="L51" s="114">
        <f t="shared" si="0"/>
        <v>13.407407407407407</v>
      </c>
      <c r="M51" s="93" t="s">
        <v>159</v>
      </c>
      <c r="N51" s="93" t="s">
        <v>159</v>
      </c>
      <c r="O51" s="93">
        <v>496</v>
      </c>
      <c r="P51" s="119">
        <v>0.39935589999999999</v>
      </c>
      <c r="Q51" s="510" t="s">
        <v>159</v>
      </c>
      <c r="R51" s="510" t="s">
        <v>159</v>
      </c>
      <c r="S51" s="93">
        <v>6858</v>
      </c>
      <c r="T51" s="144">
        <v>13.826610000000001</v>
      </c>
      <c r="U51" s="144" t="s">
        <v>159</v>
      </c>
      <c r="V51" s="515" t="s">
        <v>159</v>
      </c>
      <c r="W51" s="125" t="s">
        <v>499</v>
      </c>
      <c r="X51" s="125" t="s">
        <v>499</v>
      </c>
      <c r="Y51" s="93">
        <v>613</v>
      </c>
      <c r="Z51" s="45">
        <v>0.49355880000000002</v>
      </c>
      <c r="AA51" s="93">
        <v>6775</v>
      </c>
      <c r="AB51" s="93">
        <v>622</v>
      </c>
      <c r="AC51" s="45">
        <v>0.50080519999999995</v>
      </c>
      <c r="AD51" s="93">
        <v>22532</v>
      </c>
      <c r="AE51" s="125">
        <v>7</v>
      </c>
      <c r="AF51" s="125">
        <v>117</v>
      </c>
      <c r="AG51" s="93">
        <v>1242</v>
      </c>
      <c r="AH51" s="118">
        <v>22.37838</v>
      </c>
      <c r="AI51" s="93">
        <v>29424</v>
      </c>
      <c r="AJ51" s="118">
        <v>23.690819999999999</v>
      </c>
      <c r="AK51" s="118">
        <v>259.34053999999998</v>
      </c>
      <c r="AL51" s="125">
        <v>2300</v>
      </c>
      <c r="AM51" s="408">
        <v>205844</v>
      </c>
    </row>
    <row r="52" spans="2:39">
      <c r="B52" s="196" t="s">
        <v>180</v>
      </c>
      <c r="C52" s="44" t="s">
        <v>181</v>
      </c>
      <c r="D52" s="44" t="s">
        <v>120</v>
      </c>
      <c r="E52" s="93">
        <v>4</v>
      </c>
      <c r="F52" s="119">
        <v>2.5477699999999999E-2</v>
      </c>
      <c r="G52" s="93">
        <v>38</v>
      </c>
      <c r="H52" s="118">
        <v>9.5</v>
      </c>
      <c r="I52" s="93">
        <v>1</v>
      </c>
      <c r="J52" s="119">
        <v>6.3693999999999999E-3</v>
      </c>
      <c r="K52" s="93">
        <v>5</v>
      </c>
      <c r="L52" s="114">
        <f t="shared" si="0"/>
        <v>5</v>
      </c>
      <c r="M52" s="93">
        <v>10</v>
      </c>
      <c r="N52" s="93">
        <v>7</v>
      </c>
      <c r="O52" s="93">
        <v>17</v>
      </c>
      <c r="P52" s="119">
        <v>0.1082803</v>
      </c>
      <c r="Q52" s="510">
        <v>297</v>
      </c>
      <c r="R52" s="510">
        <v>199</v>
      </c>
      <c r="S52" s="93">
        <v>496</v>
      </c>
      <c r="T52" s="144">
        <v>29.176469999999998</v>
      </c>
      <c r="U52" s="144">
        <v>4</v>
      </c>
      <c r="V52" s="515">
        <v>177</v>
      </c>
      <c r="W52" s="125" t="s">
        <v>498</v>
      </c>
      <c r="X52" s="125" t="s">
        <v>498</v>
      </c>
      <c r="Y52" s="93">
        <v>26</v>
      </c>
      <c r="Z52" s="45">
        <v>0.16560510000000001</v>
      </c>
      <c r="AA52" s="44" t="s">
        <v>159</v>
      </c>
      <c r="AB52" s="93">
        <v>0</v>
      </c>
      <c r="AC52" s="45">
        <v>0</v>
      </c>
      <c r="AD52" s="44" t="s">
        <v>159</v>
      </c>
      <c r="AE52" s="125">
        <v>106</v>
      </c>
      <c r="AF52" s="125">
        <v>661</v>
      </c>
      <c r="AG52" s="93">
        <v>157</v>
      </c>
      <c r="AH52" s="118">
        <v>16.881720000000001</v>
      </c>
      <c r="AI52" s="93">
        <v>2083</v>
      </c>
      <c r="AJ52" s="118">
        <v>13.267519999999999</v>
      </c>
      <c r="AK52" s="118">
        <v>87.613039999999998</v>
      </c>
      <c r="AL52" s="125">
        <v>100</v>
      </c>
      <c r="AM52" s="408">
        <v>1256</v>
      </c>
    </row>
    <row r="53" spans="2:39">
      <c r="B53" s="196" t="s">
        <v>182</v>
      </c>
      <c r="C53" s="44" t="s">
        <v>183</v>
      </c>
      <c r="D53" s="44" t="s">
        <v>86</v>
      </c>
      <c r="E53" s="93">
        <v>0</v>
      </c>
      <c r="F53" s="119">
        <v>0</v>
      </c>
      <c r="G53" s="93">
        <v>0</v>
      </c>
      <c r="H53" s="44" t="s">
        <v>159</v>
      </c>
      <c r="I53" s="93">
        <v>0</v>
      </c>
      <c r="J53" s="119">
        <v>0</v>
      </c>
      <c r="K53" s="93">
        <v>0</v>
      </c>
      <c r="L53" s="114">
        <v>0</v>
      </c>
      <c r="M53" s="93" t="s">
        <v>159</v>
      </c>
      <c r="N53" s="93" t="s">
        <v>159</v>
      </c>
      <c r="O53" s="93">
        <v>1</v>
      </c>
      <c r="P53" s="119">
        <v>0.1666667</v>
      </c>
      <c r="Q53" s="510" t="s">
        <v>159</v>
      </c>
      <c r="R53" s="510" t="s">
        <v>159</v>
      </c>
      <c r="S53" s="93">
        <v>250</v>
      </c>
      <c r="T53" s="144">
        <v>250</v>
      </c>
      <c r="U53" s="144" t="s">
        <v>159</v>
      </c>
      <c r="V53" s="515" t="s">
        <v>159</v>
      </c>
      <c r="W53" s="125" t="s">
        <v>499</v>
      </c>
      <c r="X53" s="125" t="s">
        <v>499</v>
      </c>
      <c r="Y53" s="93">
        <v>0</v>
      </c>
      <c r="Z53" s="45">
        <v>0</v>
      </c>
      <c r="AA53" s="93">
        <v>0</v>
      </c>
      <c r="AB53" s="93">
        <v>1</v>
      </c>
      <c r="AC53" s="45">
        <v>0.1666667</v>
      </c>
      <c r="AD53" s="93">
        <v>250</v>
      </c>
      <c r="AE53" s="125">
        <v>5</v>
      </c>
      <c r="AF53" s="125">
        <v>333</v>
      </c>
      <c r="AG53" s="93">
        <v>6</v>
      </c>
      <c r="AH53" s="118">
        <v>0.19449</v>
      </c>
      <c r="AI53" s="93">
        <v>583</v>
      </c>
      <c r="AJ53" s="118">
        <v>97.166669999999996</v>
      </c>
      <c r="AK53" s="118">
        <v>4.2100900000000001</v>
      </c>
      <c r="AL53" s="125">
        <v>342</v>
      </c>
      <c r="AM53" s="408">
        <v>4152</v>
      </c>
    </row>
    <row r="54" spans="2:39">
      <c r="B54" s="196" t="s">
        <v>184</v>
      </c>
      <c r="C54" s="44" t="s">
        <v>185</v>
      </c>
      <c r="D54" s="44" t="s">
        <v>120</v>
      </c>
      <c r="E54" s="93">
        <v>2</v>
      </c>
      <c r="F54" s="119">
        <v>1.16279E-2</v>
      </c>
      <c r="G54" s="93">
        <v>83</v>
      </c>
      <c r="H54" s="118">
        <v>41.5</v>
      </c>
      <c r="I54" s="93">
        <v>0</v>
      </c>
      <c r="J54" s="119">
        <v>0</v>
      </c>
      <c r="K54" s="93">
        <v>0</v>
      </c>
      <c r="L54" s="114">
        <v>0</v>
      </c>
      <c r="M54" s="93" t="s">
        <v>159</v>
      </c>
      <c r="N54" s="93" t="s">
        <v>159</v>
      </c>
      <c r="O54" s="93">
        <v>3</v>
      </c>
      <c r="P54" s="119">
        <v>1.74419E-2</v>
      </c>
      <c r="Q54" s="510" t="s">
        <v>159</v>
      </c>
      <c r="R54" s="510" t="s">
        <v>159</v>
      </c>
      <c r="S54" s="93">
        <v>240</v>
      </c>
      <c r="T54" s="144">
        <v>80</v>
      </c>
      <c r="U54" s="144" t="s">
        <v>159</v>
      </c>
      <c r="V54" s="515" t="s">
        <v>159</v>
      </c>
      <c r="W54" s="125" t="s">
        <v>499</v>
      </c>
      <c r="X54" s="125" t="s">
        <v>499</v>
      </c>
      <c r="Y54" s="93">
        <v>2</v>
      </c>
      <c r="Z54" s="45">
        <v>1.16279E-2</v>
      </c>
      <c r="AA54" s="93">
        <v>323</v>
      </c>
      <c r="AB54" s="93">
        <v>3</v>
      </c>
      <c r="AC54" s="45">
        <v>1.74419E-2</v>
      </c>
      <c r="AD54" s="93">
        <v>0</v>
      </c>
      <c r="AE54" s="125">
        <v>167</v>
      </c>
      <c r="AF54" s="125">
        <v>852</v>
      </c>
      <c r="AG54" s="93">
        <v>172</v>
      </c>
      <c r="AH54" s="118">
        <v>23.691459999999999</v>
      </c>
      <c r="AI54" s="93">
        <v>1175</v>
      </c>
      <c r="AJ54" s="118">
        <v>6.8314000000000004</v>
      </c>
      <c r="AK54" s="118">
        <v>107.15913999999999</v>
      </c>
      <c r="AL54" s="125">
        <v>32</v>
      </c>
      <c r="AM54" s="408">
        <v>1554</v>
      </c>
    </row>
    <row r="55" spans="2:39">
      <c r="B55" s="196" t="s">
        <v>186</v>
      </c>
      <c r="C55" s="44" t="s">
        <v>187</v>
      </c>
      <c r="D55" s="44" t="s">
        <v>86</v>
      </c>
      <c r="E55" s="93">
        <v>10</v>
      </c>
      <c r="F55" s="119">
        <v>3.8167899999999998E-2</v>
      </c>
      <c r="G55" s="93">
        <v>70</v>
      </c>
      <c r="H55" s="118">
        <v>7</v>
      </c>
      <c r="I55" s="93">
        <v>0</v>
      </c>
      <c r="J55" s="119">
        <v>0</v>
      </c>
      <c r="K55" s="93">
        <v>0</v>
      </c>
      <c r="L55" s="114">
        <v>0</v>
      </c>
      <c r="M55" s="93">
        <v>35</v>
      </c>
      <c r="N55" s="93">
        <v>28</v>
      </c>
      <c r="O55" s="93">
        <v>63</v>
      </c>
      <c r="P55" s="119">
        <v>0.24045800000000001</v>
      </c>
      <c r="Q55" s="510">
        <v>435</v>
      </c>
      <c r="R55" s="510">
        <v>2159</v>
      </c>
      <c r="S55" s="93">
        <v>2594</v>
      </c>
      <c r="T55" s="144">
        <v>41.174599999999998</v>
      </c>
      <c r="U55" s="144">
        <v>3</v>
      </c>
      <c r="V55" s="515">
        <v>1600</v>
      </c>
      <c r="W55" s="125" t="s">
        <v>499</v>
      </c>
      <c r="X55" s="125" t="s">
        <v>499</v>
      </c>
      <c r="Y55" s="93">
        <v>76</v>
      </c>
      <c r="Z55" s="45">
        <v>0.29007630000000001</v>
      </c>
      <c r="AA55" s="44" t="s">
        <v>159</v>
      </c>
      <c r="AB55" s="93">
        <v>0</v>
      </c>
      <c r="AC55" s="45">
        <v>0</v>
      </c>
      <c r="AD55" s="44" t="s">
        <v>159</v>
      </c>
      <c r="AE55" s="125">
        <v>110</v>
      </c>
      <c r="AF55" s="144">
        <v>7725</v>
      </c>
      <c r="AG55" s="93">
        <v>262</v>
      </c>
      <c r="AH55" s="118">
        <v>32.75</v>
      </c>
      <c r="AI55" s="93">
        <v>16253</v>
      </c>
      <c r="AJ55" s="118">
        <v>62.034350000000003</v>
      </c>
      <c r="AK55" s="118">
        <v>265.82817</v>
      </c>
      <c r="AL55" s="125">
        <v>113</v>
      </c>
      <c r="AM55" s="408">
        <v>4403</v>
      </c>
    </row>
    <row r="56" spans="2:39">
      <c r="B56" s="196" t="s">
        <v>188</v>
      </c>
      <c r="C56" s="44" t="s">
        <v>189</v>
      </c>
      <c r="D56" s="44" t="s">
        <v>86</v>
      </c>
      <c r="E56" s="93">
        <v>34</v>
      </c>
      <c r="F56" s="119">
        <v>7.7981700000000001E-2</v>
      </c>
      <c r="G56" s="93">
        <v>57</v>
      </c>
      <c r="H56" s="118">
        <v>1.6764699999999999</v>
      </c>
      <c r="I56" s="93">
        <v>17</v>
      </c>
      <c r="J56" s="119">
        <v>3.8990799999999999E-2</v>
      </c>
      <c r="K56" s="93">
        <v>446</v>
      </c>
      <c r="L56" s="114">
        <f t="shared" si="0"/>
        <v>26.235294117647058</v>
      </c>
      <c r="M56" s="93">
        <v>63</v>
      </c>
      <c r="N56" s="93">
        <v>95</v>
      </c>
      <c r="O56" s="93">
        <v>158</v>
      </c>
      <c r="P56" s="119">
        <v>0.36238530000000002</v>
      </c>
      <c r="Q56" s="510">
        <v>914</v>
      </c>
      <c r="R56" s="510">
        <v>4535</v>
      </c>
      <c r="S56" s="93">
        <v>5449</v>
      </c>
      <c r="T56" s="144">
        <v>34.487340000000003</v>
      </c>
      <c r="U56" s="144">
        <v>17</v>
      </c>
      <c r="V56" s="515">
        <v>194</v>
      </c>
      <c r="W56" s="125" t="s">
        <v>499</v>
      </c>
      <c r="X56" s="125" t="s">
        <v>498</v>
      </c>
      <c r="Y56" s="93">
        <v>151</v>
      </c>
      <c r="Z56" s="45">
        <v>0.34633029999999998</v>
      </c>
      <c r="AA56" s="44" t="s">
        <v>159</v>
      </c>
      <c r="AB56" s="93">
        <v>75</v>
      </c>
      <c r="AC56" s="45">
        <v>0.17201830000000001</v>
      </c>
      <c r="AD56" s="44" t="s">
        <v>159</v>
      </c>
      <c r="AE56" s="125">
        <v>1</v>
      </c>
      <c r="AF56" s="125">
        <v>16</v>
      </c>
      <c r="AG56" s="93">
        <v>436</v>
      </c>
      <c r="AH56" s="118">
        <v>15.85455</v>
      </c>
      <c r="AI56" s="93">
        <v>11528</v>
      </c>
      <c r="AJ56" s="118">
        <v>26.440370000000001</v>
      </c>
      <c r="AK56" s="118">
        <v>132.64448999999999</v>
      </c>
      <c r="AL56" s="125">
        <v>226</v>
      </c>
      <c r="AM56" s="408">
        <v>-1</v>
      </c>
    </row>
    <row r="57" spans="2:39">
      <c r="B57" s="196" t="s">
        <v>190</v>
      </c>
      <c r="C57" s="44" t="s">
        <v>191</v>
      </c>
      <c r="D57" s="44" t="s">
        <v>86</v>
      </c>
      <c r="E57" s="93">
        <v>46</v>
      </c>
      <c r="F57" s="119">
        <v>0.1024499</v>
      </c>
      <c r="G57" s="93">
        <v>609</v>
      </c>
      <c r="H57" s="118">
        <v>13.239129999999999</v>
      </c>
      <c r="I57" s="93">
        <v>11</v>
      </c>
      <c r="J57" s="119">
        <v>2.4498900000000001E-2</v>
      </c>
      <c r="K57" s="93">
        <v>105</v>
      </c>
      <c r="L57" s="114">
        <f t="shared" si="0"/>
        <v>9.545454545454545</v>
      </c>
      <c r="M57" s="93">
        <v>24</v>
      </c>
      <c r="N57" s="93">
        <v>4</v>
      </c>
      <c r="O57" s="93">
        <v>28</v>
      </c>
      <c r="P57" s="119">
        <v>6.2360800000000001E-2</v>
      </c>
      <c r="Q57" s="510">
        <v>362</v>
      </c>
      <c r="R57" s="510">
        <v>132</v>
      </c>
      <c r="S57" s="93">
        <v>494</v>
      </c>
      <c r="T57" s="144">
        <v>17.642859999999999</v>
      </c>
      <c r="U57" s="144">
        <v>3</v>
      </c>
      <c r="V57" s="515">
        <v>142</v>
      </c>
      <c r="W57" s="125" t="s">
        <v>499</v>
      </c>
      <c r="X57" s="125" t="s">
        <v>499</v>
      </c>
      <c r="Y57" s="93">
        <v>74</v>
      </c>
      <c r="Z57" s="45">
        <v>0.1648107</v>
      </c>
      <c r="AA57" s="44" t="s">
        <v>159</v>
      </c>
      <c r="AB57" s="93">
        <v>14</v>
      </c>
      <c r="AC57" s="45">
        <v>3.11804E-2</v>
      </c>
      <c r="AD57" s="44" t="s">
        <v>159</v>
      </c>
      <c r="AE57" s="125">
        <v>284</v>
      </c>
      <c r="AF57" s="144">
        <v>2580</v>
      </c>
      <c r="AG57" s="93">
        <v>449</v>
      </c>
      <c r="AH57" s="118">
        <v>45.537529999999997</v>
      </c>
      <c r="AI57" s="93">
        <v>5297</v>
      </c>
      <c r="AJ57" s="118">
        <v>11.797330000000001</v>
      </c>
      <c r="AK57" s="118">
        <v>236.67395999999999</v>
      </c>
      <c r="AL57" s="125">
        <v>239</v>
      </c>
      <c r="AM57" s="408">
        <v>10225</v>
      </c>
    </row>
    <row r="58" spans="2:39">
      <c r="B58" s="196" t="s">
        <v>192</v>
      </c>
      <c r="C58" s="44" t="s">
        <v>193</v>
      </c>
      <c r="D58" s="44" t="s">
        <v>86</v>
      </c>
      <c r="E58" s="93">
        <v>0</v>
      </c>
      <c r="F58" s="119">
        <v>0</v>
      </c>
      <c r="G58" s="93">
        <v>0</v>
      </c>
      <c r="H58" s="44" t="s">
        <v>159</v>
      </c>
      <c r="I58" s="93">
        <v>13</v>
      </c>
      <c r="J58" s="119">
        <v>0.21311479999999999</v>
      </c>
      <c r="K58" s="93">
        <v>218</v>
      </c>
      <c r="L58" s="114">
        <f t="shared" si="0"/>
        <v>16.76923076923077</v>
      </c>
      <c r="M58" s="93" t="s">
        <v>159</v>
      </c>
      <c r="N58" s="93" t="s">
        <v>159</v>
      </c>
      <c r="O58" s="93">
        <v>48</v>
      </c>
      <c r="P58" s="119">
        <v>0.78688519999999995</v>
      </c>
      <c r="Q58" s="510" t="s">
        <v>159</v>
      </c>
      <c r="R58" s="510" t="s">
        <v>159</v>
      </c>
      <c r="S58" s="93">
        <v>1964</v>
      </c>
      <c r="T58" s="144">
        <v>40.916670000000003</v>
      </c>
      <c r="U58" s="144" t="s">
        <v>159</v>
      </c>
      <c r="V58" s="515" t="s">
        <v>159</v>
      </c>
      <c r="W58" s="125" t="s">
        <v>499</v>
      </c>
      <c r="X58" s="125" t="s">
        <v>498</v>
      </c>
      <c r="Y58" s="93">
        <v>45</v>
      </c>
      <c r="Z58" s="45">
        <v>0.7377049</v>
      </c>
      <c r="AA58" s="93">
        <v>2031</v>
      </c>
      <c r="AB58" s="93">
        <v>16</v>
      </c>
      <c r="AC58" s="45">
        <v>0.2622951</v>
      </c>
      <c r="AD58" s="93">
        <v>151</v>
      </c>
      <c r="AE58" s="125">
        <v>0</v>
      </c>
      <c r="AF58" s="125">
        <v>0</v>
      </c>
      <c r="AG58" s="93">
        <v>61</v>
      </c>
      <c r="AH58" s="118">
        <v>4.1355899999999997</v>
      </c>
      <c r="AI58" s="93">
        <v>2182</v>
      </c>
      <c r="AJ58" s="118">
        <v>35.770490000000002</v>
      </c>
      <c r="AK58" s="118">
        <v>46.998510000000003</v>
      </c>
      <c r="AL58" s="125">
        <v>113</v>
      </c>
      <c r="AM58" s="408">
        <v>2350</v>
      </c>
    </row>
    <row r="59" spans="2:39">
      <c r="B59" s="196" t="s">
        <v>194</v>
      </c>
      <c r="C59" s="44" t="s">
        <v>195</v>
      </c>
      <c r="D59" s="44" t="s">
        <v>120</v>
      </c>
      <c r="E59" s="93">
        <v>17</v>
      </c>
      <c r="F59" s="119">
        <v>9.7142900000000004E-2</v>
      </c>
      <c r="G59" s="93">
        <v>264</v>
      </c>
      <c r="H59" s="118">
        <v>15.52941</v>
      </c>
      <c r="I59" s="93">
        <v>9</v>
      </c>
      <c r="J59" s="119">
        <v>5.1428599999999998E-2</v>
      </c>
      <c r="K59" s="93">
        <v>324</v>
      </c>
      <c r="L59" s="114">
        <f t="shared" si="0"/>
        <v>36</v>
      </c>
      <c r="M59" s="93" t="s">
        <v>159</v>
      </c>
      <c r="N59" s="93" t="s">
        <v>159</v>
      </c>
      <c r="O59" s="93">
        <v>18</v>
      </c>
      <c r="P59" s="119">
        <v>0.10285710000000001</v>
      </c>
      <c r="Q59" s="510" t="s">
        <v>159</v>
      </c>
      <c r="R59" s="510" t="s">
        <v>159</v>
      </c>
      <c r="S59" s="93">
        <v>1141</v>
      </c>
      <c r="T59" s="144">
        <v>63.388890000000004</v>
      </c>
      <c r="U59" s="144" t="s">
        <v>159</v>
      </c>
      <c r="V59" s="515" t="s">
        <v>159</v>
      </c>
      <c r="W59" s="125" t="s">
        <v>499</v>
      </c>
      <c r="X59" s="125" t="s">
        <v>498</v>
      </c>
      <c r="Y59" s="93">
        <v>26</v>
      </c>
      <c r="Z59" s="45">
        <v>0.14857139999999999</v>
      </c>
      <c r="AA59" s="93">
        <v>538</v>
      </c>
      <c r="AB59" s="93">
        <v>18</v>
      </c>
      <c r="AC59" s="45">
        <v>0.10285710000000001</v>
      </c>
      <c r="AD59" s="93">
        <v>1191</v>
      </c>
      <c r="AE59" s="125">
        <v>131</v>
      </c>
      <c r="AF59" s="144">
        <v>5422</v>
      </c>
      <c r="AG59" s="93">
        <v>175</v>
      </c>
      <c r="AH59" s="118">
        <v>5.1851900000000004</v>
      </c>
      <c r="AI59" s="93">
        <v>7151</v>
      </c>
      <c r="AJ59" s="118">
        <v>40.862859999999998</v>
      </c>
      <c r="AK59" s="118">
        <v>167.88749999999999</v>
      </c>
      <c r="AL59" s="125">
        <v>110</v>
      </c>
      <c r="AM59" s="408">
        <v>3885</v>
      </c>
    </row>
    <row r="60" spans="2:39">
      <c r="B60" s="196" t="s">
        <v>196</v>
      </c>
      <c r="C60" s="44" t="s">
        <v>197</v>
      </c>
      <c r="D60" s="44" t="s">
        <v>89</v>
      </c>
      <c r="E60" s="93">
        <v>21</v>
      </c>
      <c r="F60" s="119">
        <v>0.24137929999999999</v>
      </c>
      <c r="G60" s="93">
        <v>600</v>
      </c>
      <c r="H60" s="118">
        <v>28.571429999999999</v>
      </c>
      <c r="I60" s="93">
        <v>2</v>
      </c>
      <c r="J60" s="119">
        <v>2.2988499999999999E-2</v>
      </c>
      <c r="K60" s="93">
        <v>16</v>
      </c>
      <c r="L60" s="114">
        <f t="shared" si="0"/>
        <v>8</v>
      </c>
      <c r="M60" s="93" t="s">
        <v>159</v>
      </c>
      <c r="N60" s="93" t="s">
        <v>159</v>
      </c>
      <c r="O60" s="93">
        <v>64</v>
      </c>
      <c r="P60" s="119">
        <v>0.73563219999999996</v>
      </c>
      <c r="Q60" s="510" t="s">
        <v>159</v>
      </c>
      <c r="R60" s="510" t="s">
        <v>159</v>
      </c>
      <c r="S60" s="93">
        <v>1143</v>
      </c>
      <c r="T60" s="144">
        <v>17.859380000000002</v>
      </c>
      <c r="U60" s="144" t="s">
        <v>159</v>
      </c>
      <c r="V60" s="515" t="s">
        <v>159</v>
      </c>
      <c r="W60" s="125" t="s">
        <v>499</v>
      </c>
      <c r="X60" s="125" t="s">
        <v>499</v>
      </c>
      <c r="Y60" s="93">
        <v>73</v>
      </c>
      <c r="Z60" s="45">
        <v>0.83908050000000001</v>
      </c>
      <c r="AA60" s="93">
        <v>1439</v>
      </c>
      <c r="AB60" s="93">
        <v>14</v>
      </c>
      <c r="AC60" s="45">
        <v>0.16091949999999999</v>
      </c>
      <c r="AD60" s="93">
        <v>320</v>
      </c>
      <c r="AE60" s="125">
        <v>0</v>
      </c>
      <c r="AF60" s="125">
        <v>0</v>
      </c>
      <c r="AG60" s="93">
        <v>87</v>
      </c>
      <c r="AH60" s="118">
        <v>6.8288900000000003</v>
      </c>
      <c r="AI60" s="93">
        <v>1759</v>
      </c>
      <c r="AJ60" s="118">
        <v>20.218389999999999</v>
      </c>
      <c r="AK60" s="118">
        <v>35.377409999999998</v>
      </c>
      <c r="AL60" s="125">
        <v>1</v>
      </c>
      <c r="AM60" s="408">
        <v>67</v>
      </c>
    </row>
    <row r="61" spans="2:39">
      <c r="B61" s="196" t="s">
        <v>198</v>
      </c>
      <c r="C61" s="44" t="s">
        <v>199</v>
      </c>
      <c r="D61" s="44" t="s">
        <v>89</v>
      </c>
      <c r="E61" s="93">
        <v>939</v>
      </c>
      <c r="F61" s="119">
        <v>0.33680060000000001</v>
      </c>
      <c r="G61" s="93">
        <v>9868</v>
      </c>
      <c r="H61" s="118">
        <v>10.50905</v>
      </c>
      <c r="I61" s="93">
        <v>367</v>
      </c>
      <c r="J61" s="119">
        <v>0.13163559999999999</v>
      </c>
      <c r="K61" s="93">
        <v>2176</v>
      </c>
      <c r="L61" s="114">
        <f t="shared" si="0"/>
        <v>5.9291553133514983</v>
      </c>
      <c r="M61" s="93" t="s">
        <v>159</v>
      </c>
      <c r="N61" s="93" t="s">
        <v>159</v>
      </c>
      <c r="O61" s="93">
        <v>1314</v>
      </c>
      <c r="P61" s="119">
        <v>0.47130559999999999</v>
      </c>
      <c r="Q61" s="510" t="s">
        <v>159</v>
      </c>
      <c r="R61" s="510" t="s">
        <v>159</v>
      </c>
      <c r="S61" s="93">
        <v>15699</v>
      </c>
      <c r="T61" s="144">
        <v>11.94749</v>
      </c>
      <c r="U61" s="144" t="s">
        <v>159</v>
      </c>
      <c r="V61" s="515" t="s">
        <v>159</v>
      </c>
      <c r="W61" s="125" t="s">
        <v>499</v>
      </c>
      <c r="X61" s="125" t="s">
        <v>499</v>
      </c>
      <c r="Y61" s="93">
        <v>2211</v>
      </c>
      <c r="Z61" s="45">
        <v>0.79304160000000001</v>
      </c>
      <c r="AA61" s="93">
        <v>17599</v>
      </c>
      <c r="AB61" s="93">
        <v>409</v>
      </c>
      <c r="AC61" s="45">
        <v>0.1467001</v>
      </c>
      <c r="AD61" s="93">
        <v>10144</v>
      </c>
      <c r="AE61" s="125">
        <v>168</v>
      </c>
      <c r="AF61" s="144">
        <v>1274</v>
      </c>
      <c r="AG61" s="93">
        <v>2788</v>
      </c>
      <c r="AH61" s="118">
        <v>92.073980000000006</v>
      </c>
      <c r="AI61" s="93">
        <v>29017</v>
      </c>
      <c r="AJ61" s="118">
        <v>10.407819999999999</v>
      </c>
      <c r="AK61" s="118">
        <v>329.63375000000002</v>
      </c>
      <c r="AL61" s="125">
        <v>78</v>
      </c>
      <c r="AM61" s="408">
        <v>10913</v>
      </c>
    </row>
    <row r="62" spans="2:39">
      <c r="B62" s="196" t="s">
        <v>200</v>
      </c>
      <c r="C62" s="44" t="s">
        <v>201</v>
      </c>
      <c r="D62" s="44" t="s">
        <v>86</v>
      </c>
      <c r="E62" s="93">
        <v>1</v>
      </c>
      <c r="F62" s="119">
        <v>3.4843000000000001E-3</v>
      </c>
      <c r="G62" s="93">
        <v>50</v>
      </c>
      <c r="H62" s="118">
        <v>50</v>
      </c>
      <c r="I62" s="93">
        <v>3</v>
      </c>
      <c r="J62" s="119">
        <v>1.0453E-2</v>
      </c>
      <c r="K62" s="93">
        <v>20</v>
      </c>
      <c r="L62" s="114">
        <f t="shared" si="0"/>
        <v>6.666666666666667</v>
      </c>
      <c r="M62" s="93" t="s">
        <v>159</v>
      </c>
      <c r="N62" s="93" t="s">
        <v>159</v>
      </c>
      <c r="O62" s="93">
        <v>63</v>
      </c>
      <c r="P62" s="119">
        <v>0.21951219999999999</v>
      </c>
      <c r="Q62" s="510" t="s">
        <v>159</v>
      </c>
      <c r="R62" s="510" t="s">
        <v>159</v>
      </c>
      <c r="S62" s="93">
        <v>1987</v>
      </c>
      <c r="T62" s="144">
        <v>31.539680000000001</v>
      </c>
      <c r="U62" s="144" t="s">
        <v>159</v>
      </c>
      <c r="V62" s="515" t="s">
        <v>159</v>
      </c>
      <c r="W62" s="125" t="s">
        <v>498</v>
      </c>
      <c r="X62" s="125" t="s">
        <v>498</v>
      </c>
      <c r="Y62" s="93">
        <v>27</v>
      </c>
      <c r="Z62" s="45">
        <v>9.4076699999999999E-2</v>
      </c>
      <c r="AA62" s="93">
        <v>594</v>
      </c>
      <c r="AB62" s="93">
        <v>40</v>
      </c>
      <c r="AC62" s="45">
        <v>0.13937279999999999</v>
      </c>
      <c r="AD62" s="93">
        <v>1463</v>
      </c>
      <c r="AE62" s="125">
        <v>220</v>
      </c>
      <c r="AF62" s="144">
        <v>1398</v>
      </c>
      <c r="AG62" s="93">
        <v>287</v>
      </c>
      <c r="AH62" s="118">
        <v>5.8691199999999997</v>
      </c>
      <c r="AI62" s="93">
        <v>3455</v>
      </c>
      <c r="AJ62" s="118">
        <v>12.03833</v>
      </c>
      <c r="AK62" s="118">
        <v>14.82438</v>
      </c>
      <c r="AL62" s="125">
        <v>9164</v>
      </c>
      <c r="AM62" s="408">
        <v>20700</v>
      </c>
    </row>
    <row r="63" spans="2:39">
      <c r="B63" s="196" t="s">
        <v>202</v>
      </c>
      <c r="C63" s="44" t="s">
        <v>203</v>
      </c>
      <c r="D63" s="44" t="s">
        <v>89</v>
      </c>
      <c r="E63" s="93">
        <v>434</v>
      </c>
      <c r="F63" s="119">
        <v>0.3598673</v>
      </c>
      <c r="G63" s="93">
        <v>4506</v>
      </c>
      <c r="H63" s="118">
        <v>10.382490000000001</v>
      </c>
      <c r="I63" s="93">
        <v>112</v>
      </c>
      <c r="J63" s="119">
        <v>9.2868999999999993E-2</v>
      </c>
      <c r="K63" s="93">
        <v>434</v>
      </c>
      <c r="L63" s="114">
        <f t="shared" si="0"/>
        <v>3.875</v>
      </c>
      <c r="M63" s="93" t="s">
        <v>159</v>
      </c>
      <c r="N63" s="93" t="s">
        <v>159</v>
      </c>
      <c r="O63" s="93">
        <v>660</v>
      </c>
      <c r="P63" s="119">
        <v>0.54726370000000002</v>
      </c>
      <c r="Q63" s="510" t="s">
        <v>159</v>
      </c>
      <c r="R63" s="510" t="s">
        <v>159</v>
      </c>
      <c r="S63" s="93">
        <v>10189</v>
      </c>
      <c r="T63" s="144">
        <v>15.43788</v>
      </c>
      <c r="U63" s="144" t="s">
        <v>159</v>
      </c>
      <c r="V63" s="515" t="s">
        <v>159</v>
      </c>
      <c r="W63" s="125" t="s">
        <v>499</v>
      </c>
      <c r="X63" s="125" t="s">
        <v>499</v>
      </c>
      <c r="Y63" s="93">
        <v>686</v>
      </c>
      <c r="Z63" s="45">
        <v>0.56882259999999996</v>
      </c>
      <c r="AA63" s="93">
        <v>6664</v>
      </c>
      <c r="AB63" s="93">
        <v>520</v>
      </c>
      <c r="AC63" s="45">
        <v>0.43117739999999999</v>
      </c>
      <c r="AD63" s="93">
        <v>8465</v>
      </c>
      <c r="AE63" s="125">
        <v>0</v>
      </c>
      <c r="AF63" s="125">
        <v>0</v>
      </c>
      <c r="AG63" s="93">
        <v>1206</v>
      </c>
      <c r="AH63" s="118">
        <v>25.025939999999999</v>
      </c>
      <c r="AI63" s="93">
        <v>15129</v>
      </c>
      <c r="AJ63" s="118">
        <v>12.544779999999999</v>
      </c>
      <c r="AK63" s="118">
        <v>89.114680000000007</v>
      </c>
      <c r="AL63" s="125">
        <v>1691</v>
      </c>
      <c r="AM63" s="408">
        <v>180086</v>
      </c>
    </row>
    <row r="64" spans="2:39">
      <c r="B64" s="196" t="s">
        <v>204</v>
      </c>
      <c r="C64" s="44" t="s">
        <v>205</v>
      </c>
      <c r="D64" s="44" t="s">
        <v>86</v>
      </c>
      <c r="E64" s="93">
        <v>35</v>
      </c>
      <c r="F64" s="119">
        <v>5.2790299999999998E-2</v>
      </c>
      <c r="G64" s="93">
        <v>185</v>
      </c>
      <c r="H64" s="118">
        <v>5.2857099999999999</v>
      </c>
      <c r="I64" s="93">
        <v>44</v>
      </c>
      <c r="J64" s="119">
        <v>6.6364999999999993E-2</v>
      </c>
      <c r="K64" s="93">
        <v>239</v>
      </c>
      <c r="L64" s="114">
        <f t="shared" si="0"/>
        <v>5.4318181818181817</v>
      </c>
      <c r="M64" s="93">
        <v>27</v>
      </c>
      <c r="N64" s="93">
        <v>54</v>
      </c>
      <c r="O64" s="93">
        <v>81</v>
      </c>
      <c r="P64" s="119">
        <v>0.1221719</v>
      </c>
      <c r="Q64" s="510">
        <v>865</v>
      </c>
      <c r="R64" s="510">
        <v>652</v>
      </c>
      <c r="S64" s="93">
        <v>1517</v>
      </c>
      <c r="T64" s="144">
        <v>18.728400000000001</v>
      </c>
      <c r="U64" s="144">
        <v>114</v>
      </c>
      <c r="V64" s="515">
        <v>3696</v>
      </c>
      <c r="W64" s="125" t="s">
        <v>499</v>
      </c>
      <c r="X64" s="125" t="s">
        <v>499</v>
      </c>
      <c r="Y64" s="93">
        <v>274</v>
      </c>
      <c r="Z64" s="45">
        <v>0.413273</v>
      </c>
      <c r="AA64" s="44" t="s">
        <v>159</v>
      </c>
      <c r="AB64" s="93">
        <v>0</v>
      </c>
      <c r="AC64" s="45">
        <v>0</v>
      </c>
      <c r="AD64" s="44" t="s">
        <v>159</v>
      </c>
      <c r="AE64" s="125">
        <v>159</v>
      </c>
      <c r="AF64" s="144">
        <v>3565</v>
      </c>
      <c r="AG64" s="93">
        <v>663</v>
      </c>
      <c r="AH64" s="118">
        <v>20.71875</v>
      </c>
      <c r="AI64" s="93">
        <v>14361</v>
      </c>
      <c r="AJ64" s="118">
        <v>21.660630000000001</v>
      </c>
      <c r="AK64" s="118">
        <v>69.292460000000005</v>
      </c>
      <c r="AL64" s="125">
        <v>20</v>
      </c>
      <c r="AM64" s="408">
        <v>784</v>
      </c>
    </row>
    <row r="65" spans="2:39">
      <c r="B65" s="196" t="s">
        <v>206</v>
      </c>
      <c r="C65" s="44" t="s">
        <v>207</v>
      </c>
      <c r="D65" s="44" t="s">
        <v>86</v>
      </c>
      <c r="E65" s="93">
        <v>0</v>
      </c>
      <c r="F65" s="119">
        <v>0</v>
      </c>
      <c r="G65" s="93">
        <v>0</v>
      </c>
      <c r="H65" s="44" t="s">
        <v>159</v>
      </c>
      <c r="I65" s="93">
        <v>0</v>
      </c>
      <c r="J65" s="119">
        <v>0</v>
      </c>
      <c r="K65" s="93">
        <v>0</v>
      </c>
      <c r="L65" s="114">
        <v>0</v>
      </c>
      <c r="M65" s="93" t="s">
        <v>159</v>
      </c>
      <c r="N65" s="93" t="s">
        <v>159</v>
      </c>
      <c r="O65" s="93">
        <v>0</v>
      </c>
      <c r="P65" s="119">
        <v>0</v>
      </c>
      <c r="Q65" s="510" t="s">
        <v>159</v>
      </c>
      <c r="R65" s="510" t="s">
        <v>159</v>
      </c>
      <c r="S65" s="93">
        <v>0</v>
      </c>
      <c r="T65" s="511" t="s">
        <v>159</v>
      </c>
      <c r="U65" s="511" t="s">
        <v>159</v>
      </c>
      <c r="V65" s="503" t="s">
        <v>159</v>
      </c>
      <c r="W65" s="125" t="s">
        <v>499</v>
      </c>
      <c r="X65" s="125" t="s">
        <v>498</v>
      </c>
      <c r="Y65" s="93">
        <v>0</v>
      </c>
      <c r="Z65" s="45">
        <v>0</v>
      </c>
      <c r="AA65" s="93">
        <v>0</v>
      </c>
      <c r="AB65" s="93">
        <v>0</v>
      </c>
      <c r="AC65" s="45">
        <v>0</v>
      </c>
      <c r="AD65" s="93">
        <v>0</v>
      </c>
      <c r="AE65" s="125">
        <v>88</v>
      </c>
      <c r="AF65" s="125">
        <v>926</v>
      </c>
      <c r="AG65" s="93">
        <v>88</v>
      </c>
      <c r="AH65" s="118">
        <v>2.7821699999999998</v>
      </c>
      <c r="AI65" s="93">
        <v>926</v>
      </c>
      <c r="AJ65" s="118">
        <v>10.522729999999999</v>
      </c>
      <c r="AK65" s="118">
        <v>10.73536</v>
      </c>
      <c r="AL65" s="125">
        <v>53</v>
      </c>
      <c r="AM65" s="408">
        <v>915</v>
      </c>
    </row>
    <row r="66" spans="2:39">
      <c r="B66" s="196" t="s">
        <v>208</v>
      </c>
      <c r="C66" s="44" t="s">
        <v>209</v>
      </c>
      <c r="D66" s="44" t="s">
        <v>86</v>
      </c>
      <c r="E66" s="93">
        <v>4</v>
      </c>
      <c r="F66" s="119">
        <v>1.4134300000000001E-2</v>
      </c>
      <c r="G66" s="93">
        <v>110</v>
      </c>
      <c r="H66" s="118">
        <v>27.5</v>
      </c>
      <c r="I66" s="93">
        <v>3</v>
      </c>
      <c r="J66" s="119">
        <v>1.0600699999999999E-2</v>
      </c>
      <c r="K66" s="93">
        <v>23</v>
      </c>
      <c r="L66" s="114">
        <f t="shared" si="0"/>
        <v>7.666666666666667</v>
      </c>
      <c r="M66" s="93">
        <v>19</v>
      </c>
      <c r="N66" s="93">
        <v>11</v>
      </c>
      <c r="O66" s="93">
        <v>30</v>
      </c>
      <c r="P66" s="119">
        <v>0.10600710000000001</v>
      </c>
      <c r="Q66" s="510">
        <v>461</v>
      </c>
      <c r="R66" s="510">
        <v>183</v>
      </c>
      <c r="S66" s="93">
        <v>644</v>
      </c>
      <c r="T66" s="144">
        <v>21.466670000000001</v>
      </c>
      <c r="U66" s="144">
        <v>0</v>
      </c>
      <c r="V66" s="515">
        <v>0</v>
      </c>
      <c r="W66" s="125" t="s">
        <v>499</v>
      </c>
      <c r="X66" s="125" t="s">
        <v>498</v>
      </c>
      <c r="Y66" s="93">
        <v>33</v>
      </c>
      <c r="Z66" s="45">
        <v>0.1166078</v>
      </c>
      <c r="AA66" s="44" t="s">
        <v>159</v>
      </c>
      <c r="AB66" s="93">
        <v>4</v>
      </c>
      <c r="AC66" s="45">
        <v>1.4134300000000001E-2</v>
      </c>
      <c r="AD66" s="44" t="s">
        <v>159</v>
      </c>
      <c r="AE66" s="125">
        <v>212</v>
      </c>
      <c r="AF66" s="144">
        <v>1103</v>
      </c>
      <c r="AG66" s="93">
        <v>283</v>
      </c>
      <c r="AH66" s="118">
        <v>20.931950000000001</v>
      </c>
      <c r="AI66" s="93">
        <v>2622</v>
      </c>
      <c r="AJ66" s="118">
        <v>9.2650199999999998</v>
      </c>
      <c r="AK66" s="118">
        <v>41.579450000000001</v>
      </c>
      <c r="AL66" s="125">
        <v>21</v>
      </c>
      <c r="AM66" s="408">
        <v>287</v>
      </c>
    </row>
    <row r="67" spans="2:39">
      <c r="B67" s="196" t="s">
        <v>210</v>
      </c>
      <c r="C67" s="44" t="s">
        <v>211</v>
      </c>
      <c r="D67" s="44" t="s">
        <v>86</v>
      </c>
      <c r="E67" s="93">
        <v>0</v>
      </c>
      <c r="F67" s="119">
        <v>0</v>
      </c>
      <c r="G67" s="93">
        <v>0</v>
      </c>
      <c r="H67" s="44" t="s">
        <v>159</v>
      </c>
      <c r="I67" s="93">
        <v>0</v>
      </c>
      <c r="J67" s="119">
        <v>0</v>
      </c>
      <c r="K67" s="93">
        <v>0</v>
      </c>
      <c r="L67" s="114">
        <v>0</v>
      </c>
      <c r="M67" s="93">
        <v>5</v>
      </c>
      <c r="N67" s="93">
        <v>6</v>
      </c>
      <c r="O67" s="93">
        <v>11</v>
      </c>
      <c r="P67" s="119">
        <v>0.34375</v>
      </c>
      <c r="Q67" s="510">
        <v>75</v>
      </c>
      <c r="R67" s="510">
        <v>55</v>
      </c>
      <c r="S67" s="93">
        <v>130</v>
      </c>
      <c r="T67" s="144">
        <v>11.81818</v>
      </c>
      <c r="U67" s="144">
        <v>5</v>
      </c>
      <c r="V67" s="515">
        <v>50</v>
      </c>
      <c r="W67" s="125" t="s">
        <v>498</v>
      </c>
      <c r="X67" s="125" t="s">
        <v>498</v>
      </c>
      <c r="Y67" s="93">
        <v>0</v>
      </c>
      <c r="Z67" s="45">
        <v>0</v>
      </c>
      <c r="AA67" s="44" t="s">
        <v>159</v>
      </c>
      <c r="AB67" s="93">
        <v>16</v>
      </c>
      <c r="AC67" s="45">
        <v>0.5</v>
      </c>
      <c r="AD67" s="44" t="s">
        <v>159</v>
      </c>
      <c r="AE67" s="125">
        <v>0</v>
      </c>
      <c r="AF67" s="125">
        <v>0</v>
      </c>
      <c r="AG67" s="93">
        <v>32</v>
      </c>
      <c r="AH67" s="118">
        <v>2.1333299999999999</v>
      </c>
      <c r="AI67" s="93">
        <v>435</v>
      </c>
      <c r="AJ67" s="118">
        <v>13.59375</v>
      </c>
      <c r="AK67" s="118">
        <v>9.5831900000000001</v>
      </c>
      <c r="AL67" s="125">
        <v>0</v>
      </c>
      <c r="AM67" s="408">
        <v>0</v>
      </c>
    </row>
    <row r="68" spans="2:39">
      <c r="B68" s="196" t="s">
        <v>212</v>
      </c>
      <c r="C68" s="44" t="s">
        <v>213</v>
      </c>
      <c r="D68" s="44" t="s">
        <v>86</v>
      </c>
      <c r="E68" s="93">
        <v>18</v>
      </c>
      <c r="F68" s="119">
        <v>5.23256E-2</v>
      </c>
      <c r="G68" s="93">
        <v>47</v>
      </c>
      <c r="H68" s="118">
        <v>2.61111</v>
      </c>
      <c r="I68" s="93">
        <v>0</v>
      </c>
      <c r="J68" s="119">
        <v>0</v>
      </c>
      <c r="K68" s="93">
        <v>0</v>
      </c>
      <c r="L68" s="114">
        <v>0</v>
      </c>
      <c r="M68" s="93">
        <v>89</v>
      </c>
      <c r="N68" s="93">
        <v>40</v>
      </c>
      <c r="O68" s="93">
        <v>129</v>
      </c>
      <c r="P68" s="119">
        <v>0.375</v>
      </c>
      <c r="Q68" s="510">
        <v>402</v>
      </c>
      <c r="R68" s="510">
        <v>215</v>
      </c>
      <c r="S68" s="93">
        <v>617</v>
      </c>
      <c r="T68" s="144">
        <v>4.7829499999999996</v>
      </c>
      <c r="U68" s="144" t="s">
        <v>159</v>
      </c>
      <c r="V68" s="515" t="s">
        <v>159</v>
      </c>
      <c r="W68" s="125" t="s">
        <v>499</v>
      </c>
      <c r="X68" s="125" t="s">
        <v>499</v>
      </c>
      <c r="Y68" s="93">
        <v>0</v>
      </c>
      <c r="Z68" s="45">
        <v>0</v>
      </c>
      <c r="AA68" s="44" t="s">
        <v>159</v>
      </c>
      <c r="AB68" s="93">
        <v>147</v>
      </c>
      <c r="AC68" s="45">
        <v>0.42732560000000003</v>
      </c>
      <c r="AD68" s="44" t="s">
        <v>159</v>
      </c>
      <c r="AE68" s="125">
        <v>50</v>
      </c>
      <c r="AF68" s="125">
        <v>992</v>
      </c>
      <c r="AG68" s="93">
        <v>344</v>
      </c>
      <c r="AH68" s="118">
        <v>41.747570000000003</v>
      </c>
      <c r="AI68" s="93">
        <v>2722</v>
      </c>
      <c r="AJ68" s="118">
        <v>7.9127900000000002</v>
      </c>
      <c r="AK68" s="118">
        <v>67.518289999999993</v>
      </c>
      <c r="AL68" s="125">
        <v>511</v>
      </c>
      <c r="AM68" s="408">
        <v>1701</v>
      </c>
    </row>
    <row r="69" spans="2:39">
      <c r="B69" s="196" t="s">
        <v>214</v>
      </c>
      <c r="C69" s="44" t="s">
        <v>215</v>
      </c>
      <c r="D69" s="44" t="s">
        <v>89</v>
      </c>
      <c r="E69" s="93">
        <v>33</v>
      </c>
      <c r="F69" s="119">
        <v>9.2437000000000005E-2</v>
      </c>
      <c r="G69" s="93">
        <v>403</v>
      </c>
      <c r="H69" s="118">
        <v>12.212120000000001</v>
      </c>
      <c r="I69" s="93">
        <v>7</v>
      </c>
      <c r="J69" s="119">
        <v>1.9607800000000002E-2</v>
      </c>
      <c r="K69" s="93">
        <v>61</v>
      </c>
      <c r="L69" s="114">
        <f t="shared" si="0"/>
        <v>8.7142857142857135</v>
      </c>
      <c r="M69" s="93" t="s">
        <v>159</v>
      </c>
      <c r="N69" s="93" t="s">
        <v>159</v>
      </c>
      <c r="O69" s="93">
        <v>70</v>
      </c>
      <c r="P69" s="119">
        <v>0.19607840000000001</v>
      </c>
      <c r="Q69" s="510" t="s">
        <v>159</v>
      </c>
      <c r="R69" s="510" t="s">
        <v>159</v>
      </c>
      <c r="S69" s="93">
        <v>1680</v>
      </c>
      <c r="T69" s="144">
        <v>24</v>
      </c>
      <c r="U69" s="144" t="s">
        <v>159</v>
      </c>
      <c r="V69" s="515" t="s">
        <v>159</v>
      </c>
      <c r="W69" s="125" t="s">
        <v>499</v>
      </c>
      <c r="X69" s="125" t="s">
        <v>498</v>
      </c>
      <c r="Y69" s="93">
        <v>64</v>
      </c>
      <c r="Z69" s="45">
        <v>0.17927170000000001</v>
      </c>
      <c r="AA69" s="93">
        <v>905</v>
      </c>
      <c r="AB69" s="93">
        <v>46</v>
      </c>
      <c r="AC69" s="45">
        <v>0.12885150000000001</v>
      </c>
      <c r="AD69" s="93">
        <v>1239</v>
      </c>
      <c r="AE69" s="125">
        <v>247</v>
      </c>
      <c r="AF69" s="144">
        <v>3387</v>
      </c>
      <c r="AG69" s="93">
        <v>357</v>
      </c>
      <c r="AH69" s="118">
        <v>57.12</v>
      </c>
      <c r="AI69" s="93">
        <v>5531</v>
      </c>
      <c r="AJ69" s="118">
        <v>15.493</v>
      </c>
      <c r="AK69" s="118">
        <v>126.37375</v>
      </c>
      <c r="AL69" s="125">
        <v>0</v>
      </c>
      <c r="AM69" s="408">
        <v>0</v>
      </c>
    </row>
    <row r="70" spans="2:39">
      <c r="B70" s="196" t="s">
        <v>216</v>
      </c>
      <c r="C70" s="44" t="s">
        <v>217</v>
      </c>
      <c r="D70" s="44" t="s">
        <v>86</v>
      </c>
      <c r="E70" s="93">
        <v>0</v>
      </c>
      <c r="F70" s="119">
        <v>0</v>
      </c>
      <c r="G70" s="93">
        <v>0</v>
      </c>
      <c r="H70" s="44" t="s">
        <v>159</v>
      </c>
      <c r="I70" s="93">
        <v>0</v>
      </c>
      <c r="J70" s="119">
        <v>0</v>
      </c>
      <c r="K70" s="93">
        <v>0</v>
      </c>
      <c r="L70" s="114">
        <v>0</v>
      </c>
      <c r="M70" s="93"/>
      <c r="N70" s="93"/>
      <c r="O70" s="93">
        <v>0</v>
      </c>
      <c r="P70" s="119">
        <v>0</v>
      </c>
      <c r="Q70" s="510">
        <v>0</v>
      </c>
      <c r="R70" s="510">
        <v>0</v>
      </c>
      <c r="S70" s="93">
        <v>0</v>
      </c>
      <c r="T70" s="511" t="s">
        <v>159</v>
      </c>
      <c r="U70" s="511">
        <v>2</v>
      </c>
      <c r="V70" s="503">
        <v>253</v>
      </c>
      <c r="W70" s="125" t="s">
        <v>499</v>
      </c>
      <c r="X70" s="125" t="s">
        <v>499</v>
      </c>
      <c r="Y70" s="93">
        <v>1</v>
      </c>
      <c r="Z70" s="45">
        <v>5.5555599999999997E-2</v>
      </c>
      <c r="AA70" s="44" t="s">
        <v>159</v>
      </c>
      <c r="AB70" s="93">
        <v>1</v>
      </c>
      <c r="AC70" s="45">
        <v>5.5555599999999997E-2</v>
      </c>
      <c r="AD70" s="44" t="s">
        <v>159</v>
      </c>
      <c r="AE70" s="125">
        <v>14</v>
      </c>
      <c r="AF70" s="125">
        <v>476</v>
      </c>
      <c r="AG70" s="93">
        <v>18</v>
      </c>
      <c r="AH70" s="118">
        <v>1.6885600000000001</v>
      </c>
      <c r="AI70" s="93">
        <v>982</v>
      </c>
      <c r="AJ70" s="118">
        <v>54.55556</v>
      </c>
      <c r="AK70" s="118">
        <v>45.078960000000002</v>
      </c>
      <c r="AL70" s="125">
        <v>274</v>
      </c>
      <c r="AM70" s="408">
        <v>15145</v>
      </c>
    </row>
    <row r="71" spans="2:39">
      <c r="B71" s="196" t="s">
        <v>218</v>
      </c>
      <c r="C71" s="44" t="s">
        <v>219</v>
      </c>
      <c r="D71" s="44" t="s">
        <v>86</v>
      </c>
      <c r="E71" s="93">
        <v>11</v>
      </c>
      <c r="F71" s="119">
        <v>0.78571429999999998</v>
      </c>
      <c r="G71" s="93">
        <v>102</v>
      </c>
      <c r="H71" s="118">
        <v>9.2727299999999993</v>
      </c>
      <c r="I71" s="93">
        <v>3</v>
      </c>
      <c r="J71" s="119">
        <v>0.2142857</v>
      </c>
      <c r="K71" s="93">
        <v>21</v>
      </c>
      <c r="L71" s="114">
        <f t="shared" ref="L71:L88" si="1">K71/I71</f>
        <v>7</v>
      </c>
      <c r="M71" s="93" t="s">
        <v>159</v>
      </c>
      <c r="N71" s="93" t="s">
        <v>159</v>
      </c>
      <c r="O71" s="93">
        <v>0</v>
      </c>
      <c r="P71" s="119">
        <v>0</v>
      </c>
      <c r="Q71" s="510" t="s">
        <v>159</v>
      </c>
      <c r="R71" s="510" t="s">
        <v>159</v>
      </c>
      <c r="S71" s="93">
        <v>0</v>
      </c>
      <c r="T71" s="511" t="s">
        <v>159</v>
      </c>
      <c r="U71" s="511" t="s">
        <v>159</v>
      </c>
      <c r="V71" s="503" t="s">
        <v>159</v>
      </c>
      <c r="W71" s="125" t="s">
        <v>498</v>
      </c>
      <c r="X71" s="125" t="s">
        <v>498</v>
      </c>
      <c r="Y71" s="93">
        <v>14</v>
      </c>
      <c r="Z71" s="45">
        <v>1</v>
      </c>
      <c r="AA71" s="93">
        <v>123</v>
      </c>
      <c r="AB71" s="93">
        <v>0</v>
      </c>
      <c r="AC71" s="45">
        <v>0</v>
      </c>
      <c r="AD71" s="93">
        <v>0</v>
      </c>
      <c r="AE71" s="125">
        <v>0</v>
      </c>
      <c r="AF71" s="125">
        <v>0</v>
      </c>
      <c r="AG71" s="93">
        <v>14</v>
      </c>
      <c r="AH71" s="118">
        <v>0.71794999999999998</v>
      </c>
      <c r="AI71" s="93">
        <v>123</v>
      </c>
      <c r="AJ71" s="118">
        <v>8.7857099999999999</v>
      </c>
      <c r="AK71" s="118">
        <v>0.67493000000000003</v>
      </c>
      <c r="AL71" s="125">
        <v>0</v>
      </c>
      <c r="AM71" s="408">
        <v>0</v>
      </c>
    </row>
    <row r="72" spans="2:39">
      <c r="B72" s="196" t="s">
        <v>220</v>
      </c>
      <c r="C72" s="44" t="s">
        <v>221</v>
      </c>
      <c r="D72" s="44" t="s">
        <v>86</v>
      </c>
      <c r="E72" s="93">
        <v>10</v>
      </c>
      <c r="F72" s="119">
        <v>2.5125600000000001E-2</v>
      </c>
      <c r="G72" s="93">
        <v>234</v>
      </c>
      <c r="H72" s="118">
        <v>23.4</v>
      </c>
      <c r="I72" s="93">
        <v>1</v>
      </c>
      <c r="J72" s="119">
        <v>2.5125999999999998E-3</v>
      </c>
      <c r="K72" s="93">
        <v>38</v>
      </c>
      <c r="L72" s="114">
        <f t="shared" si="1"/>
        <v>38</v>
      </c>
      <c r="M72" s="93">
        <v>74</v>
      </c>
      <c r="N72" s="93">
        <v>12</v>
      </c>
      <c r="O72" s="93">
        <v>86</v>
      </c>
      <c r="P72" s="119">
        <v>0.21608040000000001</v>
      </c>
      <c r="Q72" s="510">
        <v>2066</v>
      </c>
      <c r="R72" s="510">
        <v>210</v>
      </c>
      <c r="S72" s="93">
        <v>2276</v>
      </c>
      <c r="T72" s="144">
        <v>26.465119999999999</v>
      </c>
      <c r="U72" s="144">
        <v>10</v>
      </c>
      <c r="V72" s="515">
        <v>422</v>
      </c>
      <c r="W72" s="125" t="s">
        <v>499</v>
      </c>
      <c r="X72" s="125" t="s">
        <v>499</v>
      </c>
      <c r="Y72" s="93">
        <v>18</v>
      </c>
      <c r="Z72" s="45">
        <v>4.5226099999999998E-2</v>
      </c>
      <c r="AA72" s="44" t="s">
        <v>159</v>
      </c>
      <c r="AB72" s="93">
        <v>89</v>
      </c>
      <c r="AC72" s="45">
        <v>0.22361809999999999</v>
      </c>
      <c r="AD72" s="44" t="s">
        <v>159</v>
      </c>
      <c r="AE72" s="125">
        <v>185</v>
      </c>
      <c r="AF72" s="144">
        <v>26683</v>
      </c>
      <c r="AG72" s="93">
        <v>398</v>
      </c>
      <c r="AH72" s="118">
        <v>8.7376500000000004</v>
      </c>
      <c r="AI72" s="93">
        <v>34404</v>
      </c>
      <c r="AJ72" s="118">
        <v>86.442210000000003</v>
      </c>
      <c r="AK72" s="118">
        <v>237.96152000000001</v>
      </c>
      <c r="AL72" s="125">
        <v>319</v>
      </c>
      <c r="AM72" s="408">
        <v>42260</v>
      </c>
    </row>
    <row r="73" spans="2:39">
      <c r="B73" s="196" t="s">
        <v>222</v>
      </c>
      <c r="C73" s="44" t="s">
        <v>223</v>
      </c>
      <c r="D73" s="44" t="s">
        <v>120</v>
      </c>
      <c r="E73" s="93">
        <v>0</v>
      </c>
      <c r="F73" s="119">
        <v>0</v>
      </c>
      <c r="G73" s="93">
        <v>0</v>
      </c>
      <c r="H73" s="44" t="s">
        <v>159</v>
      </c>
      <c r="I73" s="93">
        <v>6</v>
      </c>
      <c r="J73" s="119">
        <v>0.25</v>
      </c>
      <c r="K73" s="93">
        <v>44</v>
      </c>
      <c r="L73" s="114">
        <f t="shared" si="1"/>
        <v>7.333333333333333</v>
      </c>
      <c r="M73" s="93">
        <v>2</v>
      </c>
      <c r="N73" s="93">
        <v>2</v>
      </c>
      <c r="O73" s="93">
        <v>14</v>
      </c>
      <c r="P73" s="119">
        <v>0.58333330000000005</v>
      </c>
      <c r="Q73" s="510" t="s">
        <v>159</v>
      </c>
      <c r="R73" s="510" t="s">
        <v>159</v>
      </c>
      <c r="S73" s="93">
        <v>525</v>
      </c>
      <c r="T73" s="144">
        <v>37.5</v>
      </c>
      <c r="U73" s="144">
        <v>0</v>
      </c>
      <c r="V73" s="515">
        <v>0</v>
      </c>
      <c r="W73" s="125" t="s">
        <v>499</v>
      </c>
      <c r="X73" s="125" t="s">
        <v>499</v>
      </c>
      <c r="Y73" s="93">
        <v>11</v>
      </c>
      <c r="Z73" s="45">
        <v>0.4583333</v>
      </c>
      <c r="AA73" s="93">
        <v>515</v>
      </c>
      <c r="AB73" s="93">
        <v>9</v>
      </c>
      <c r="AC73" s="45">
        <v>0.375</v>
      </c>
      <c r="AD73" s="93">
        <v>32</v>
      </c>
      <c r="AE73" s="125">
        <v>0</v>
      </c>
      <c r="AF73" s="125">
        <v>0</v>
      </c>
      <c r="AG73" s="93">
        <v>24</v>
      </c>
      <c r="AH73" s="118">
        <v>7.4074099999999996</v>
      </c>
      <c r="AI73" s="93">
        <v>547</v>
      </c>
      <c r="AJ73" s="118">
        <v>22.79167</v>
      </c>
      <c r="AK73" s="118">
        <v>37.47345</v>
      </c>
      <c r="AL73" s="125">
        <v>48</v>
      </c>
      <c r="AM73" s="408">
        <v>3209</v>
      </c>
    </row>
    <row r="74" spans="2:39">
      <c r="B74" s="196" t="s">
        <v>224</v>
      </c>
      <c r="C74" s="44" t="s">
        <v>225</v>
      </c>
      <c r="D74" s="44" t="s">
        <v>86</v>
      </c>
      <c r="E74" s="93">
        <v>0</v>
      </c>
      <c r="F74" s="119">
        <v>0</v>
      </c>
      <c r="G74" s="93">
        <v>0</v>
      </c>
      <c r="H74" s="44" t="s">
        <v>159</v>
      </c>
      <c r="I74" s="93">
        <v>0</v>
      </c>
      <c r="J74" s="119">
        <v>0</v>
      </c>
      <c r="K74" s="93">
        <v>0</v>
      </c>
      <c r="L74" s="114">
        <v>0</v>
      </c>
      <c r="M74" s="93" t="s">
        <v>159</v>
      </c>
      <c r="N74" s="93" t="s">
        <v>159</v>
      </c>
      <c r="O74" s="93">
        <v>1</v>
      </c>
      <c r="P74" s="119">
        <v>0.5</v>
      </c>
      <c r="Q74" s="510" t="s">
        <v>159</v>
      </c>
      <c r="R74" s="510" t="s">
        <v>159</v>
      </c>
      <c r="S74" s="93">
        <v>265</v>
      </c>
      <c r="T74" s="144">
        <v>265</v>
      </c>
      <c r="U74" s="144" t="s">
        <v>159</v>
      </c>
      <c r="V74" s="515" t="s">
        <v>159</v>
      </c>
      <c r="W74" s="125" t="s">
        <v>498</v>
      </c>
      <c r="X74" s="125" t="s">
        <v>498</v>
      </c>
      <c r="Y74" s="93">
        <v>1</v>
      </c>
      <c r="Z74" s="45">
        <v>0.5</v>
      </c>
      <c r="AA74" s="93">
        <v>265</v>
      </c>
      <c r="AB74" s="93">
        <v>0</v>
      </c>
      <c r="AC74" s="45">
        <v>0</v>
      </c>
      <c r="AD74" s="93">
        <v>0</v>
      </c>
      <c r="AE74" s="125">
        <v>1</v>
      </c>
      <c r="AF74" s="125">
        <v>1</v>
      </c>
      <c r="AG74" s="93">
        <v>2</v>
      </c>
      <c r="AH74" s="118">
        <v>9.7799999999999998E-2</v>
      </c>
      <c r="AI74" s="93">
        <v>266</v>
      </c>
      <c r="AJ74" s="118">
        <v>133</v>
      </c>
      <c r="AK74" s="118">
        <v>2.0256599999999998</v>
      </c>
      <c r="AL74" s="125">
        <v>107</v>
      </c>
      <c r="AM74" s="408">
        <v>5671</v>
      </c>
    </row>
    <row r="75" spans="2:39">
      <c r="B75" s="196" t="s">
        <v>226</v>
      </c>
      <c r="C75" s="44" t="s">
        <v>227</v>
      </c>
      <c r="D75" s="44" t="s">
        <v>86</v>
      </c>
      <c r="E75" s="93">
        <v>82</v>
      </c>
      <c r="F75" s="119">
        <v>0.46327679999999999</v>
      </c>
      <c r="G75" s="93">
        <v>772</v>
      </c>
      <c r="H75" s="118">
        <v>9.4146300000000007</v>
      </c>
      <c r="I75" s="93">
        <v>0</v>
      </c>
      <c r="J75" s="119">
        <v>0</v>
      </c>
      <c r="K75" s="93">
        <v>0</v>
      </c>
      <c r="L75" s="114">
        <v>0</v>
      </c>
      <c r="M75" s="93" t="s">
        <v>159</v>
      </c>
      <c r="N75" s="93" t="s">
        <v>159</v>
      </c>
      <c r="O75" s="93">
        <v>81</v>
      </c>
      <c r="P75" s="119">
        <v>0.45762710000000001</v>
      </c>
      <c r="Q75" s="510" t="s">
        <v>159</v>
      </c>
      <c r="R75" s="510" t="s">
        <v>159</v>
      </c>
      <c r="S75" s="93">
        <v>479</v>
      </c>
      <c r="T75" s="144">
        <v>5.9135799999999996</v>
      </c>
      <c r="U75" s="144" t="s">
        <v>159</v>
      </c>
      <c r="V75" s="515" t="s">
        <v>159</v>
      </c>
      <c r="W75" s="125" t="s">
        <v>498</v>
      </c>
      <c r="X75" s="125" t="s">
        <v>498</v>
      </c>
      <c r="Y75" s="93">
        <v>34</v>
      </c>
      <c r="Z75" s="45">
        <v>0.19209039999999999</v>
      </c>
      <c r="AA75" s="93">
        <v>363</v>
      </c>
      <c r="AB75" s="93">
        <v>129</v>
      </c>
      <c r="AC75" s="45">
        <v>0.72881359999999995</v>
      </c>
      <c r="AD75" s="93">
        <v>888</v>
      </c>
      <c r="AE75" s="125">
        <v>14</v>
      </c>
      <c r="AF75" s="125">
        <v>169</v>
      </c>
      <c r="AG75" s="93">
        <v>177</v>
      </c>
      <c r="AH75" s="118">
        <v>4.8760300000000001</v>
      </c>
      <c r="AI75" s="93">
        <v>1420</v>
      </c>
      <c r="AJ75" s="118">
        <v>8.0226000000000006</v>
      </c>
      <c r="AK75" s="118">
        <v>15.45696</v>
      </c>
      <c r="AL75" s="125">
        <v>21</v>
      </c>
      <c r="AM75" s="408">
        <v>278</v>
      </c>
    </row>
    <row r="76" spans="2:39">
      <c r="B76" s="196" t="s">
        <v>228</v>
      </c>
      <c r="C76" s="44" t="s">
        <v>229</v>
      </c>
      <c r="D76" s="44" t="s">
        <v>86</v>
      </c>
      <c r="E76" s="93">
        <v>0</v>
      </c>
      <c r="F76" s="119">
        <v>0</v>
      </c>
      <c r="G76" s="93">
        <v>0</v>
      </c>
      <c r="H76" s="44" t="s">
        <v>159</v>
      </c>
      <c r="I76" s="93">
        <v>0</v>
      </c>
      <c r="J76" s="119">
        <v>0</v>
      </c>
      <c r="K76" s="93">
        <v>0</v>
      </c>
      <c r="L76" s="114">
        <v>0</v>
      </c>
      <c r="M76" s="93">
        <v>19</v>
      </c>
      <c r="N76" s="93">
        <v>26</v>
      </c>
      <c r="O76" s="93">
        <v>45</v>
      </c>
      <c r="P76" s="119">
        <v>0.3658537</v>
      </c>
      <c r="Q76" s="510">
        <v>897</v>
      </c>
      <c r="R76" s="510">
        <v>787</v>
      </c>
      <c r="S76" s="93">
        <v>1684</v>
      </c>
      <c r="T76" s="144">
        <v>37.422220000000003</v>
      </c>
      <c r="U76" s="144">
        <v>6</v>
      </c>
      <c r="V76" s="515">
        <v>445</v>
      </c>
      <c r="W76" s="125" t="s">
        <v>498</v>
      </c>
      <c r="X76" s="125" t="s">
        <v>498</v>
      </c>
      <c r="Y76" s="93">
        <v>51</v>
      </c>
      <c r="Z76" s="45">
        <v>0.41463410000000001</v>
      </c>
      <c r="AA76" s="44" t="s">
        <v>159</v>
      </c>
      <c r="AB76" s="93">
        <v>0</v>
      </c>
      <c r="AC76" s="45">
        <v>0</v>
      </c>
      <c r="AD76" s="44" t="s">
        <v>159</v>
      </c>
      <c r="AE76" s="125">
        <v>21</v>
      </c>
      <c r="AF76" s="125">
        <v>354</v>
      </c>
      <c r="AG76" s="93">
        <v>123</v>
      </c>
      <c r="AH76" s="118">
        <v>2.4453299999999998</v>
      </c>
      <c r="AI76" s="93">
        <v>4612</v>
      </c>
      <c r="AJ76" s="118">
        <v>37.495930000000001</v>
      </c>
      <c r="AK76" s="118">
        <v>32.307549999999999</v>
      </c>
      <c r="AL76" s="125">
        <v>12</v>
      </c>
      <c r="AM76" s="408">
        <v>149</v>
      </c>
    </row>
    <row r="77" spans="2:39">
      <c r="B77" s="196" t="s">
        <v>230</v>
      </c>
      <c r="C77" s="44" t="s">
        <v>231</v>
      </c>
      <c r="D77" s="44" t="s">
        <v>86</v>
      </c>
      <c r="E77" s="93">
        <v>29</v>
      </c>
      <c r="F77" s="119">
        <v>0.25892860000000001</v>
      </c>
      <c r="G77" s="93">
        <v>465</v>
      </c>
      <c r="H77" s="118">
        <v>16.034479999999999</v>
      </c>
      <c r="I77" s="93">
        <v>29</v>
      </c>
      <c r="J77" s="119">
        <v>0.25892860000000001</v>
      </c>
      <c r="K77" s="93">
        <v>154</v>
      </c>
      <c r="L77" s="114">
        <f t="shared" si="1"/>
        <v>5.3103448275862073</v>
      </c>
      <c r="M77" s="93" t="s">
        <v>159</v>
      </c>
      <c r="N77" s="93" t="s">
        <v>159</v>
      </c>
      <c r="O77" s="93">
        <v>54</v>
      </c>
      <c r="P77" s="119">
        <v>0.48214289999999999</v>
      </c>
      <c r="Q77" s="510" t="s">
        <v>159</v>
      </c>
      <c r="R77" s="510" t="s">
        <v>159</v>
      </c>
      <c r="S77" s="93">
        <v>2379</v>
      </c>
      <c r="T77" s="144">
        <v>44.05556</v>
      </c>
      <c r="U77" s="144" t="s">
        <v>159</v>
      </c>
      <c r="V77" s="515" t="s">
        <v>159</v>
      </c>
      <c r="W77" s="125" t="s">
        <v>499</v>
      </c>
      <c r="X77" s="125" t="s">
        <v>499</v>
      </c>
      <c r="Y77" s="93">
        <v>67</v>
      </c>
      <c r="Z77" s="45">
        <v>0.59821429999999998</v>
      </c>
      <c r="AA77" s="93">
        <v>2798</v>
      </c>
      <c r="AB77" s="93">
        <v>45</v>
      </c>
      <c r="AC77" s="45">
        <v>0.40178570000000002</v>
      </c>
      <c r="AD77" s="93">
        <v>200</v>
      </c>
      <c r="AE77" s="125">
        <v>0</v>
      </c>
      <c r="AF77" s="125">
        <v>0</v>
      </c>
      <c r="AG77" s="93">
        <v>112</v>
      </c>
      <c r="AH77" s="118">
        <v>11.69102</v>
      </c>
      <c r="AI77" s="93">
        <v>2998</v>
      </c>
      <c r="AJ77" s="118">
        <v>26.767859999999999</v>
      </c>
      <c r="AK77" s="118">
        <v>43.5471</v>
      </c>
      <c r="AL77" s="125">
        <v>59</v>
      </c>
      <c r="AM77" s="408">
        <v>5454</v>
      </c>
    </row>
    <row r="78" spans="2:39">
      <c r="B78" s="196" t="s">
        <v>232</v>
      </c>
      <c r="C78" s="44" t="s">
        <v>233</v>
      </c>
      <c r="D78" s="44" t="s">
        <v>86</v>
      </c>
      <c r="E78" s="93">
        <v>0</v>
      </c>
      <c r="F78" s="119">
        <v>0</v>
      </c>
      <c r="G78" s="93">
        <v>0</v>
      </c>
      <c r="H78" s="44" t="s">
        <v>159</v>
      </c>
      <c r="I78" s="93">
        <v>2</v>
      </c>
      <c r="J78" s="119">
        <v>3.125E-2</v>
      </c>
      <c r="K78" s="93">
        <v>115</v>
      </c>
      <c r="L78" s="114">
        <f t="shared" si="1"/>
        <v>57.5</v>
      </c>
      <c r="M78" s="93" t="s">
        <v>159</v>
      </c>
      <c r="N78" s="93" t="s">
        <v>159</v>
      </c>
      <c r="O78" s="93">
        <v>49</v>
      </c>
      <c r="P78" s="119">
        <v>0.765625</v>
      </c>
      <c r="Q78" s="510" t="s">
        <v>159</v>
      </c>
      <c r="R78" s="510" t="s">
        <v>159</v>
      </c>
      <c r="S78" s="93">
        <v>2197</v>
      </c>
      <c r="T78" s="144">
        <v>44.836730000000003</v>
      </c>
      <c r="U78" s="144" t="s">
        <v>159</v>
      </c>
      <c r="V78" s="515" t="s">
        <v>159</v>
      </c>
      <c r="W78" s="125" t="s">
        <v>498</v>
      </c>
      <c r="X78" s="125" t="s">
        <v>498</v>
      </c>
      <c r="Y78" s="93">
        <v>3</v>
      </c>
      <c r="Z78" s="45">
        <v>4.6875E-2</v>
      </c>
      <c r="AA78" s="93">
        <v>49</v>
      </c>
      <c r="AB78" s="93">
        <v>48</v>
      </c>
      <c r="AC78" s="45">
        <v>0.75</v>
      </c>
      <c r="AD78" s="93">
        <v>2263</v>
      </c>
      <c r="AE78" s="125">
        <v>13</v>
      </c>
      <c r="AF78" s="125">
        <v>97</v>
      </c>
      <c r="AG78" s="93">
        <v>64</v>
      </c>
      <c r="AH78" s="118">
        <v>5.2330300000000003</v>
      </c>
      <c r="AI78" s="93">
        <v>2409</v>
      </c>
      <c r="AJ78" s="118">
        <v>37.640630000000002</v>
      </c>
      <c r="AK78" s="118">
        <v>37.645919999999997</v>
      </c>
      <c r="AL78" s="125">
        <v>26</v>
      </c>
      <c r="AM78" s="408">
        <v>1298</v>
      </c>
    </row>
    <row r="79" spans="2:39">
      <c r="B79" s="196" t="s">
        <v>234</v>
      </c>
      <c r="C79" s="44" t="s">
        <v>235</v>
      </c>
      <c r="D79" s="44" t="s">
        <v>89</v>
      </c>
      <c r="E79" s="93">
        <v>0</v>
      </c>
      <c r="F79" s="119">
        <v>0</v>
      </c>
      <c r="G79" s="93">
        <v>0</v>
      </c>
      <c r="H79" s="44" t="s">
        <v>159</v>
      </c>
      <c r="I79" s="93">
        <v>0</v>
      </c>
      <c r="J79" s="119">
        <v>0</v>
      </c>
      <c r="K79" s="93">
        <v>0</v>
      </c>
      <c r="L79" s="114">
        <v>0</v>
      </c>
      <c r="M79" s="93" t="s">
        <v>159</v>
      </c>
      <c r="N79" s="93" t="s">
        <v>159</v>
      </c>
      <c r="O79" s="93">
        <v>0</v>
      </c>
      <c r="P79" s="119">
        <v>0</v>
      </c>
      <c r="Q79" s="510" t="s">
        <v>159</v>
      </c>
      <c r="R79" s="510" t="s">
        <v>159</v>
      </c>
      <c r="S79" s="93">
        <v>0</v>
      </c>
      <c r="T79" s="511" t="s">
        <v>159</v>
      </c>
      <c r="U79" s="511" t="s">
        <v>159</v>
      </c>
      <c r="V79" s="503" t="s">
        <v>159</v>
      </c>
      <c r="W79" s="125" t="s">
        <v>499</v>
      </c>
      <c r="X79" s="125" t="s">
        <v>499</v>
      </c>
      <c r="Y79" s="93">
        <v>0</v>
      </c>
      <c r="Z79" s="45">
        <v>0</v>
      </c>
      <c r="AA79" s="93">
        <v>0</v>
      </c>
      <c r="AB79" s="93">
        <v>0</v>
      </c>
      <c r="AC79" s="45">
        <v>0</v>
      </c>
      <c r="AD79" s="93">
        <v>0</v>
      </c>
      <c r="AE79" s="125">
        <v>432</v>
      </c>
      <c r="AF79" s="144">
        <v>14335</v>
      </c>
      <c r="AG79" s="93">
        <v>432</v>
      </c>
      <c r="AH79" s="118">
        <v>10.601229999999999</v>
      </c>
      <c r="AI79" s="93">
        <v>14335</v>
      </c>
      <c r="AJ79" s="118">
        <v>33.182870000000001</v>
      </c>
      <c r="AK79" s="118">
        <v>60.268569999999997</v>
      </c>
      <c r="AL79" s="125">
        <v>928</v>
      </c>
      <c r="AM79" s="408">
        <v>133700</v>
      </c>
    </row>
    <row r="80" spans="2:39">
      <c r="B80" s="196" t="s">
        <v>236</v>
      </c>
      <c r="C80" s="44" t="s">
        <v>237</v>
      </c>
      <c r="D80" s="44" t="s">
        <v>86</v>
      </c>
      <c r="E80" s="93">
        <v>4</v>
      </c>
      <c r="F80" s="119">
        <v>0.1052632</v>
      </c>
      <c r="G80" s="93">
        <v>63</v>
      </c>
      <c r="H80" s="118">
        <v>15.75</v>
      </c>
      <c r="I80" s="93">
        <v>0</v>
      </c>
      <c r="J80" s="119">
        <v>0</v>
      </c>
      <c r="K80" s="93">
        <v>0</v>
      </c>
      <c r="L80" s="114">
        <v>0</v>
      </c>
      <c r="M80" s="93" t="s">
        <v>159</v>
      </c>
      <c r="N80" s="93" t="s">
        <v>159</v>
      </c>
      <c r="O80" s="93">
        <v>34</v>
      </c>
      <c r="P80" s="119">
        <v>0.8947368</v>
      </c>
      <c r="Q80" s="510" t="s">
        <v>159</v>
      </c>
      <c r="R80" s="510" t="s">
        <v>159</v>
      </c>
      <c r="S80" s="93">
        <v>1260</v>
      </c>
      <c r="T80" s="144">
        <v>37.058819999999997</v>
      </c>
      <c r="U80" s="144" t="s">
        <v>159</v>
      </c>
      <c r="V80" s="515" t="s">
        <v>159</v>
      </c>
      <c r="W80" s="125" t="s">
        <v>499</v>
      </c>
      <c r="X80" s="125" t="s">
        <v>499</v>
      </c>
      <c r="Y80" s="93">
        <v>35</v>
      </c>
      <c r="Z80" s="45">
        <v>0.9210526</v>
      </c>
      <c r="AA80" s="93">
        <v>1100</v>
      </c>
      <c r="AB80" s="93">
        <v>3</v>
      </c>
      <c r="AC80" s="45">
        <v>7.8947400000000001E-2</v>
      </c>
      <c r="AD80" s="93">
        <v>223</v>
      </c>
      <c r="AE80" s="125">
        <v>0</v>
      </c>
      <c r="AF80" s="125">
        <v>0</v>
      </c>
      <c r="AG80" s="93">
        <v>38</v>
      </c>
      <c r="AH80" s="118">
        <v>5.4285699999999997</v>
      </c>
      <c r="AI80" s="93">
        <v>1323</v>
      </c>
      <c r="AJ80" s="118">
        <v>34.81579</v>
      </c>
      <c r="AK80" s="118">
        <v>36.989400000000003</v>
      </c>
      <c r="AL80" s="125">
        <v>28</v>
      </c>
      <c r="AM80" s="408">
        <v>7964</v>
      </c>
    </row>
    <row r="81" spans="2:39">
      <c r="B81" s="196" t="s">
        <v>238</v>
      </c>
      <c r="C81" s="44" t="s">
        <v>239</v>
      </c>
      <c r="D81" s="44" t="s">
        <v>86</v>
      </c>
      <c r="E81" s="93">
        <v>2</v>
      </c>
      <c r="F81" s="119">
        <v>9.7087000000000007E-3</v>
      </c>
      <c r="G81" s="93">
        <v>0</v>
      </c>
      <c r="H81" s="118">
        <v>0</v>
      </c>
      <c r="I81" s="93">
        <v>0</v>
      </c>
      <c r="J81" s="119">
        <v>0</v>
      </c>
      <c r="K81" s="93">
        <v>287</v>
      </c>
      <c r="L81" s="114">
        <v>0</v>
      </c>
      <c r="M81" s="93">
        <v>11</v>
      </c>
      <c r="N81" s="93"/>
      <c r="O81" s="93">
        <v>11</v>
      </c>
      <c r="P81" s="119">
        <v>5.3398099999999997E-2</v>
      </c>
      <c r="Q81" s="510">
        <v>119</v>
      </c>
      <c r="R81" s="510">
        <v>0</v>
      </c>
      <c r="S81" s="93">
        <v>119</v>
      </c>
      <c r="T81" s="144">
        <v>10.81818</v>
      </c>
      <c r="U81" s="144">
        <v>0</v>
      </c>
      <c r="V81" s="515">
        <v>0</v>
      </c>
      <c r="W81" s="125" t="s">
        <v>498</v>
      </c>
      <c r="X81" s="125" t="s">
        <v>498</v>
      </c>
      <c r="Y81" s="93">
        <v>11</v>
      </c>
      <c r="Z81" s="45">
        <v>5.3398099999999997E-2</v>
      </c>
      <c r="AA81" s="44" t="s">
        <v>159</v>
      </c>
      <c r="AB81" s="93">
        <v>2</v>
      </c>
      <c r="AC81" s="45">
        <v>9.7087000000000007E-3</v>
      </c>
      <c r="AD81" s="44" t="s">
        <v>159</v>
      </c>
      <c r="AE81" s="125">
        <v>180</v>
      </c>
      <c r="AF81" s="144">
        <v>8595</v>
      </c>
      <c r="AG81" s="93">
        <v>206</v>
      </c>
      <c r="AH81" s="118">
        <v>6.8575200000000001</v>
      </c>
      <c r="AI81" s="93">
        <v>8833</v>
      </c>
      <c r="AJ81" s="118">
        <v>42.878639999999997</v>
      </c>
      <c r="AK81" s="118">
        <v>49.998019999999997</v>
      </c>
      <c r="AL81" s="125">
        <v>108</v>
      </c>
      <c r="AM81" s="408">
        <v>2613</v>
      </c>
    </row>
    <row r="82" spans="2:39">
      <c r="B82" s="196" t="s">
        <v>240</v>
      </c>
      <c r="C82" s="44" t="s">
        <v>241</v>
      </c>
      <c r="D82" s="44" t="s">
        <v>120</v>
      </c>
      <c r="E82" s="93">
        <v>7</v>
      </c>
      <c r="F82" s="119">
        <v>6.14035E-2</v>
      </c>
      <c r="G82" s="93">
        <v>78</v>
      </c>
      <c r="H82" s="118">
        <v>11.142860000000001</v>
      </c>
      <c r="I82" s="93">
        <v>4</v>
      </c>
      <c r="J82" s="119">
        <v>3.5087699999999999E-2</v>
      </c>
      <c r="K82" s="93">
        <v>46</v>
      </c>
      <c r="L82" s="114">
        <f t="shared" si="1"/>
        <v>11.5</v>
      </c>
      <c r="M82" s="93" t="s">
        <v>159</v>
      </c>
      <c r="N82" s="93" t="s">
        <v>159</v>
      </c>
      <c r="O82" s="93">
        <v>66</v>
      </c>
      <c r="P82" s="119">
        <v>0.5789474</v>
      </c>
      <c r="Q82" s="510" t="s">
        <v>159</v>
      </c>
      <c r="R82" s="510" t="s">
        <v>159</v>
      </c>
      <c r="S82" s="93">
        <v>1274</v>
      </c>
      <c r="T82" s="144">
        <v>19.30303</v>
      </c>
      <c r="U82" s="144" t="s">
        <v>159</v>
      </c>
      <c r="V82" s="515" t="s">
        <v>159</v>
      </c>
      <c r="W82" s="125" t="s">
        <v>499</v>
      </c>
      <c r="X82" s="125" t="s">
        <v>498</v>
      </c>
      <c r="Y82" s="93">
        <v>63</v>
      </c>
      <c r="Z82" s="45">
        <v>0.5526316</v>
      </c>
      <c r="AA82" s="93">
        <v>1139</v>
      </c>
      <c r="AB82" s="93">
        <v>14</v>
      </c>
      <c r="AC82" s="45">
        <v>0.122807</v>
      </c>
      <c r="AD82" s="93">
        <v>259</v>
      </c>
      <c r="AE82" s="125">
        <v>37</v>
      </c>
      <c r="AF82" s="125">
        <v>189</v>
      </c>
      <c r="AG82" s="93">
        <v>114</v>
      </c>
      <c r="AH82" s="118">
        <v>10.654210000000001</v>
      </c>
      <c r="AI82" s="93">
        <v>1587</v>
      </c>
      <c r="AJ82" s="118">
        <v>13.921049999999999</v>
      </c>
      <c r="AK82" s="118">
        <v>109.90304999999999</v>
      </c>
      <c r="AL82" s="125">
        <v>20</v>
      </c>
      <c r="AM82" s="408">
        <v>153</v>
      </c>
    </row>
    <row r="83" spans="2:39">
      <c r="B83" s="196" t="s">
        <v>242</v>
      </c>
      <c r="C83" s="44" t="s">
        <v>243</v>
      </c>
      <c r="D83" s="44" t="s">
        <v>86</v>
      </c>
      <c r="E83" s="93">
        <v>45</v>
      </c>
      <c r="F83" s="119">
        <v>0.20454549999999999</v>
      </c>
      <c r="G83" s="93">
        <v>1586</v>
      </c>
      <c r="H83" s="118">
        <v>35.244439999999997</v>
      </c>
      <c r="I83" s="93">
        <v>0</v>
      </c>
      <c r="J83" s="119">
        <v>0</v>
      </c>
      <c r="K83" s="93">
        <v>0</v>
      </c>
      <c r="L83" s="114">
        <v>0</v>
      </c>
      <c r="M83" s="93" t="s">
        <v>159</v>
      </c>
      <c r="N83" s="93" t="s">
        <v>159</v>
      </c>
      <c r="O83" s="93">
        <v>122</v>
      </c>
      <c r="P83" s="119">
        <v>0.55454550000000002</v>
      </c>
      <c r="Q83" s="510" t="s">
        <v>159</v>
      </c>
      <c r="R83" s="510" t="s">
        <v>159</v>
      </c>
      <c r="S83" s="93">
        <v>21107</v>
      </c>
      <c r="T83" s="144">
        <v>173.00819999999999</v>
      </c>
      <c r="U83" s="144" t="s">
        <v>159</v>
      </c>
      <c r="V83" s="515" t="s">
        <v>159</v>
      </c>
      <c r="W83" s="125" t="s">
        <v>499</v>
      </c>
      <c r="X83" s="125" t="s">
        <v>499</v>
      </c>
      <c r="Y83" s="93">
        <v>146</v>
      </c>
      <c r="Z83" s="45">
        <v>0.66363640000000002</v>
      </c>
      <c r="AA83" s="93">
        <v>19386</v>
      </c>
      <c r="AB83" s="93">
        <v>21</v>
      </c>
      <c r="AC83" s="45">
        <v>9.5454499999999998E-2</v>
      </c>
      <c r="AD83" s="93">
        <v>3307</v>
      </c>
      <c r="AE83" s="125">
        <v>53</v>
      </c>
      <c r="AF83" s="144">
        <v>15102</v>
      </c>
      <c r="AG83" s="93">
        <v>220</v>
      </c>
      <c r="AH83" s="118">
        <v>15.59178</v>
      </c>
      <c r="AI83" s="93">
        <v>37795</v>
      </c>
      <c r="AJ83" s="118">
        <v>171.79544999999999</v>
      </c>
      <c r="AK83" s="118">
        <v>589.33137999999997</v>
      </c>
      <c r="AL83" s="125">
        <v>44</v>
      </c>
      <c r="AM83" s="408">
        <v>5632</v>
      </c>
    </row>
    <row r="84" spans="2:39">
      <c r="B84" s="196" t="s">
        <v>244</v>
      </c>
      <c r="C84" s="44" t="s">
        <v>245</v>
      </c>
      <c r="D84" s="44" t="s">
        <v>86</v>
      </c>
      <c r="E84" s="93">
        <v>5</v>
      </c>
      <c r="F84" s="119">
        <v>9.4339599999999996E-2</v>
      </c>
      <c r="G84" s="93">
        <v>101</v>
      </c>
      <c r="H84" s="118">
        <v>20.2</v>
      </c>
      <c r="I84" s="93">
        <v>0</v>
      </c>
      <c r="J84" s="119">
        <v>0</v>
      </c>
      <c r="K84" s="93">
        <v>0</v>
      </c>
      <c r="L84" s="114">
        <v>0</v>
      </c>
      <c r="M84" s="93" t="s">
        <v>159</v>
      </c>
      <c r="N84" s="93" t="s">
        <v>159</v>
      </c>
      <c r="O84" s="93">
        <v>11</v>
      </c>
      <c r="P84" s="119">
        <v>0.20754719999999999</v>
      </c>
      <c r="Q84" s="510" t="s">
        <v>159</v>
      </c>
      <c r="R84" s="510" t="s">
        <v>159</v>
      </c>
      <c r="S84" s="93">
        <v>252</v>
      </c>
      <c r="T84" s="144">
        <v>22.909089999999999</v>
      </c>
      <c r="U84" s="144" t="s">
        <v>159</v>
      </c>
      <c r="V84" s="515" t="s">
        <v>159</v>
      </c>
      <c r="W84" s="125" t="s">
        <v>499</v>
      </c>
      <c r="X84" s="125" t="s">
        <v>499</v>
      </c>
      <c r="Y84" s="93">
        <v>10</v>
      </c>
      <c r="Z84" s="45">
        <v>0.18867919999999999</v>
      </c>
      <c r="AA84" s="93">
        <v>126</v>
      </c>
      <c r="AB84" s="93">
        <v>6</v>
      </c>
      <c r="AC84" s="45">
        <v>0.1132075</v>
      </c>
      <c r="AD84" s="93">
        <v>227</v>
      </c>
      <c r="AE84" s="125">
        <v>37</v>
      </c>
      <c r="AF84" s="125">
        <v>589</v>
      </c>
      <c r="AG84" s="93">
        <v>53</v>
      </c>
      <c r="AH84" s="118">
        <v>2.8571399999999998</v>
      </c>
      <c r="AI84" s="93">
        <v>942</v>
      </c>
      <c r="AJ84" s="118">
        <v>17.773579999999999</v>
      </c>
      <c r="AK84" s="118">
        <v>26.69614</v>
      </c>
      <c r="AL84" s="125">
        <v>24</v>
      </c>
      <c r="AM84" s="408">
        <v>556</v>
      </c>
    </row>
    <row r="85" spans="2:39">
      <c r="B85" s="196" t="s">
        <v>246</v>
      </c>
      <c r="C85" s="44" t="s">
        <v>247</v>
      </c>
      <c r="D85" s="44" t="s">
        <v>86</v>
      </c>
      <c r="E85" s="93">
        <v>5</v>
      </c>
      <c r="F85" s="119">
        <v>7.9365099999999994E-2</v>
      </c>
      <c r="G85" s="93">
        <v>291</v>
      </c>
      <c r="H85" s="118">
        <v>58.2</v>
      </c>
      <c r="I85" s="93">
        <v>1</v>
      </c>
      <c r="J85" s="119">
        <v>1.5873000000000002E-2</v>
      </c>
      <c r="K85" s="93">
        <v>8</v>
      </c>
      <c r="L85" s="114">
        <f t="shared" si="1"/>
        <v>8</v>
      </c>
      <c r="M85" s="93" t="s">
        <v>159</v>
      </c>
      <c r="N85" s="93" t="s">
        <v>159</v>
      </c>
      <c r="O85" s="93">
        <v>24</v>
      </c>
      <c r="P85" s="119">
        <v>0.38095240000000002</v>
      </c>
      <c r="Q85" s="510" t="s">
        <v>159</v>
      </c>
      <c r="R85" s="510" t="s">
        <v>159</v>
      </c>
      <c r="S85" s="93">
        <v>411</v>
      </c>
      <c r="T85" s="144">
        <v>17.125</v>
      </c>
      <c r="U85" s="144" t="s">
        <v>159</v>
      </c>
      <c r="V85" s="515" t="s">
        <v>159</v>
      </c>
      <c r="W85" s="125" t="s">
        <v>499</v>
      </c>
      <c r="X85" s="125" t="s">
        <v>499</v>
      </c>
      <c r="Y85" s="93">
        <v>26</v>
      </c>
      <c r="Z85" s="45">
        <v>0.41269840000000002</v>
      </c>
      <c r="AA85" s="93">
        <v>443</v>
      </c>
      <c r="AB85" s="93">
        <v>4</v>
      </c>
      <c r="AC85" s="45">
        <v>6.3492099999999996E-2</v>
      </c>
      <c r="AD85" s="93">
        <v>267</v>
      </c>
      <c r="AE85" s="125">
        <v>33</v>
      </c>
      <c r="AF85" s="125">
        <v>292</v>
      </c>
      <c r="AG85" s="93">
        <v>63</v>
      </c>
      <c r="AH85" s="118">
        <v>1.11524</v>
      </c>
      <c r="AI85" s="93">
        <v>1002</v>
      </c>
      <c r="AJ85" s="118">
        <v>15.90476</v>
      </c>
      <c r="AK85" s="118">
        <v>4.2528800000000002</v>
      </c>
      <c r="AL85" s="125">
        <v>66</v>
      </c>
      <c r="AM85" s="408">
        <v>4983</v>
      </c>
    </row>
    <row r="86" spans="2:39">
      <c r="B86" s="196" t="s">
        <v>248</v>
      </c>
      <c r="C86" s="44" t="s">
        <v>249</v>
      </c>
      <c r="D86" s="44" t="s">
        <v>86</v>
      </c>
      <c r="E86" s="93">
        <v>10</v>
      </c>
      <c r="F86" s="119">
        <v>1.41044E-2</v>
      </c>
      <c r="G86" s="93">
        <v>168</v>
      </c>
      <c r="H86" s="118">
        <v>16.8</v>
      </c>
      <c r="I86" s="93">
        <v>6</v>
      </c>
      <c r="J86" s="119">
        <v>8.4626000000000007E-3</v>
      </c>
      <c r="K86" s="93">
        <v>58</v>
      </c>
      <c r="L86" s="114">
        <f t="shared" si="1"/>
        <v>9.6666666666666661</v>
      </c>
      <c r="M86" s="93">
        <v>58</v>
      </c>
      <c r="N86" s="93">
        <v>57</v>
      </c>
      <c r="O86" s="93">
        <v>115</v>
      </c>
      <c r="P86" s="119">
        <v>0.16220029999999999</v>
      </c>
      <c r="Q86" s="510">
        <v>2354</v>
      </c>
      <c r="R86" s="510">
        <v>1687</v>
      </c>
      <c r="S86" s="93">
        <v>4041</v>
      </c>
      <c r="T86" s="144">
        <v>35.139130000000002</v>
      </c>
      <c r="U86" s="144">
        <v>5</v>
      </c>
      <c r="V86" s="515">
        <v>4567</v>
      </c>
      <c r="W86" s="125" t="s">
        <v>499</v>
      </c>
      <c r="X86" s="125" t="s">
        <v>499</v>
      </c>
      <c r="Y86" s="93">
        <v>136</v>
      </c>
      <c r="Z86" s="45">
        <v>0.1918195</v>
      </c>
      <c r="AA86" s="44" t="s">
        <v>159</v>
      </c>
      <c r="AB86" s="93">
        <v>0</v>
      </c>
      <c r="AC86" s="45">
        <v>0</v>
      </c>
      <c r="AD86" s="93">
        <v>0</v>
      </c>
      <c r="AE86" s="125">
        <v>443</v>
      </c>
      <c r="AF86" s="144">
        <v>5981</v>
      </c>
      <c r="AG86" s="93">
        <v>709</v>
      </c>
      <c r="AH86" s="118">
        <v>2.8079200000000002</v>
      </c>
      <c r="AI86" s="93">
        <v>23533</v>
      </c>
      <c r="AJ86" s="118">
        <v>33.19182</v>
      </c>
      <c r="AK86" s="118">
        <v>21.68347</v>
      </c>
      <c r="AL86" s="125">
        <v>55</v>
      </c>
      <c r="AM86" s="408">
        <v>34692</v>
      </c>
    </row>
    <row r="87" spans="2:39">
      <c r="B87" s="196" t="s">
        <v>250</v>
      </c>
      <c r="C87" s="44" t="s">
        <v>251</v>
      </c>
      <c r="D87" s="44" t="s">
        <v>86</v>
      </c>
      <c r="E87" s="93">
        <v>0</v>
      </c>
      <c r="F87" s="119">
        <v>0</v>
      </c>
      <c r="G87" s="93">
        <v>0</v>
      </c>
      <c r="H87" s="44" t="s">
        <v>159</v>
      </c>
      <c r="I87" s="93">
        <v>30</v>
      </c>
      <c r="J87" s="119">
        <v>0.10135139999999999</v>
      </c>
      <c r="K87" s="93">
        <v>359</v>
      </c>
      <c r="L87" s="114">
        <f t="shared" si="1"/>
        <v>11.966666666666667</v>
      </c>
      <c r="M87" s="93"/>
      <c r="N87" s="93"/>
      <c r="O87" s="93">
        <v>14</v>
      </c>
      <c r="P87" s="119">
        <v>4.72973E-2</v>
      </c>
      <c r="Q87" s="510"/>
      <c r="R87" s="510"/>
      <c r="S87" s="93">
        <v>38</v>
      </c>
      <c r="T87" s="144">
        <v>2.7142900000000001</v>
      </c>
      <c r="U87" s="118"/>
      <c r="V87" s="515"/>
      <c r="W87" s="125" t="s">
        <v>499</v>
      </c>
      <c r="X87" s="125" t="s">
        <v>499</v>
      </c>
      <c r="Y87" s="93">
        <v>44</v>
      </c>
      <c r="Z87" s="45">
        <v>0.14864859999999999</v>
      </c>
      <c r="AA87" s="93">
        <v>397</v>
      </c>
      <c r="AB87" s="93">
        <v>0</v>
      </c>
      <c r="AC87" s="45">
        <v>0</v>
      </c>
      <c r="AD87" s="93">
        <v>0</v>
      </c>
      <c r="AE87" s="125">
        <v>252</v>
      </c>
      <c r="AF87" s="144">
        <v>2993</v>
      </c>
      <c r="AG87" s="93">
        <v>296</v>
      </c>
      <c r="AH87" s="118">
        <v>34.823529999999998</v>
      </c>
      <c r="AI87" s="93">
        <v>3390</v>
      </c>
      <c r="AJ87" s="118">
        <v>11.4527</v>
      </c>
      <c r="AK87" s="118">
        <v>170.60037</v>
      </c>
      <c r="AL87" s="125">
        <v>211</v>
      </c>
      <c r="AM87" s="408">
        <v>2576</v>
      </c>
    </row>
    <row r="88" spans="2:39">
      <c r="B88" s="196" t="s">
        <v>252</v>
      </c>
      <c r="C88" s="44" t="s">
        <v>253</v>
      </c>
      <c r="D88" s="44" t="s">
        <v>86</v>
      </c>
      <c r="E88" s="93">
        <v>105</v>
      </c>
      <c r="F88" s="119">
        <v>0.40540540000000003</v>
      </c>
      <c r="G88" s="93">
        <v>1186</v>
      </c>
      <c r="H88" s="118">
        <v>11.29524</v>
      </c>
      <c r="I88" s="93">
        <v>40</v>
      </c>
      <c r="J88" s="119">
        <v>0.1544402</v>
      </c>
      <c r="K88" s="93">
        <v>210</v>
      </c>
      <c r="L88" s="114">
        <f t="shared" si="1"/>
        <v>5.25</v>
      </c>
      <c r="M88" s="93"/>
      <c r="N88" s="93"/>
      <c r="O88" s="93">
        <v>85</v>
      </c>
      <c r="P88" s="119">
        <v>0.32818530000000001</v>
      </c>
      <c r="Q88" s="510"/>
      <c r="R88" s="510"/>
      <c r="S88" s="93">
        <v>2199</v>
      </c>
      <c r="T88" s="144">
        <v>25.87059</v>
      </c>
      <c r="U88" s="118"/>
      <c r="V88" s="515"/>
      <c r="W88" s="125" t="s">
        <v>499</v>
      </c>
      <c r="X88" s="125" t="s">
        <v>499</v>
      </c>
      <c r="Y88" s="93">
        <v>205</v>
      </c>
      <c r="Z88" s="45">
        <v>0.79150580000000004</v>
      </c>
      <c r="AA88" s="93">
        <v>2834</v>
      </c>
      <c r="AB88" s="93">
        <v>25</v>
      </c>
      <c r="AC88" s="45">
        <v>9.6525100000000003E-2</v>
      </c>
      <c r="AD88" s="93">
        <v>761</v>
      </c>
      <c r="AE88" s="125">
        <v>29</v>
      </c>
      <c r="AF88" s="125">
        <v>48</v>
      </c>
      <c r="AG88" s="93">
        <v>259</v>
      </c>
      <c r="AH88" s="118">
        <v>7.99383</v>
      </c>
      <c r="AI88" s="93">
        <v>3643</v>
      </c>
      <c r="AJ88" s="118">
        <v>14.06564</v>
      </c>
      <c r="AK88" s="118">
        <v>28.961200000000002</v>
      </c>
      <c r="AL88" s="125">
        <v>289</v>
      </c>
      <c r="AM88" s="408">
        <v>22321</v>
      </c>
    </row>
    <row r="89" spans="2:39" ht="13.5" thickBot="1">
      <c r="B89" s="199" t="s">
        <v>254</v>
      </c>
      <c r="C89" s="200" t="s">
        <v>255</v>
      </c>
      <c r="D89" s="200" t="s">
        <v>86</v>
      </c>
      <c r="E89" s="320">
        <v>2</v>
      </c>
      <c r="F89" s="455">
        <v>2.7777799999999998E-2</v>
      </c>
      <c r="G89" s="320">
        <v>228</v>
      </c>
      <c r="H89" s="386">
        <v>114</v>
      </c>
      <c r="I89" s="320">
        <v>0</v>
      </c>
      <c r="J89" s="455">
        <v>0</v>
      </c>
      <c r="K89" s="320">
        <v>0</v>
      </c>
      <c r="L89" s="385">
        <v>0</v>
      </c>
      <c r="M89" s="320"/>
      <c r="N89" s="320"/>
      <c r="O89" s="320">
        <v>4</v>
      </c>
      <c r="P89" s="455">
        <v>5.5555599999999997E-2</v>
      </c>
      <c r="Q89" s="518"/>
      <c r="R89" s="518"/>
      <c r="S89" s="320">
        <v>64</v>
      </c>
      <c r="T89" s="456">
        <v>16</v>
      </c>
      <c r="U89" s="386"/>
      <c r="V89" s="517"/>
      <c r="W89" s="409" t="s">
        <v>499</v>
      </c>
      <c r="X89" s="409" t="s">
        <v>498</v>
      </c>
      <c r="Y89" s="320">
        <v>3</v>
      </c>
      <c r="Z89" s="203">
        <v>4.1666700000000001E-2</v>
      </c>
      <c r="AA89" s="320">
        <v>43</v>
      </c>
      <c r="AB89" s="320">
        <v>3</v>
      </c>
      <c r="AC89" s="203">
        <v>4.1666700000000001E-2</v>
      </c>
      <c r="AD89" s="320">
        <v>249</v>
      </c>
      <c r="AE89" s="409">
        <v>66</v>
      </c>
      <c r="AF89" s="456">
        <v>1200</v>
      </c>
      <c r="AG89" s="320">
        <v>72</v>
      </c>
      <c r="AH89" s="386">
        <v>1.96292</v>
      </c>
      <c r="AI89" s="320">
        <v>1492</v>
      </c>
      <c r="AJ89" s="386">
        <v>20.72222</v>
      </c>
      <c r="AK89" s="386">
        <v>18.937860000000001</v>
      </c>
      <c r="AL89" s="409">
        <v>384</v>
      </c>
      <c r="AM89" s="410">
        <v>22712</v>
      </c>
    </row>
    <row r="91" spans="2:39" ht="13.5" thickBot="1"/>
    <row r="92" spans="2:39" ht="16.5">
      <c r="B92" s="176" t="s">
        <v>159</v>
      </c>
      <c r="C92" s="606" t="s">
        <v>552</v>
      </c>
      <c r="D92" s="606"/>
      <c r="E92" s="426">
        <f>SUM(E$6:E$89)</f>
        <v>4561</v>
      </c>
      <c r="F92" s="448">
        <f>SUM(F$6:F$89)</f>
        <v>9.9150389000000025</v>
      </c>
      <c r="G92" s="426">
        <f t="shared" ref="G92:AM92" si="2">SUM(G$6:G$89)</f>
        <v>80394</v>
      </c>
      <c r="H92" s="449">
        <f t="shared" si="2"/>
        <v>1521.5256999999999</v>
      </c>
      <c r="I92" s="426">
        <f t="shared" si="2"/>
        <v>1577</v>
      </c>
      <c r="J92" s="448">
        <f t="shared" si="2"/>
        <v>3.6310004</v>
      </c>
      <c r="K92" s="426">
        <f t="shared" si="2"/>
        <v>18791</v>
      </c>
      <c r="L92" s="449">
        <f t="shared" si="2"/>
        <v>879.70357048137089</v>
      </c>
      <c r="M92" s="426">
        <f t="shared" si="2"/>
        <v>1657</v>
      </c>
      <c r="N92" s="426">
        <f t="shared" si="2"/>
        <v>1234</v>
      </c>
      <c r="O92" s="426">
        <f t="shared" si="2"/>
        <v>10398</v>
      </c>
      <c r="P92" s="448">
        <f t="shared" si="2"/>
        <v>28.649246900000012</v>
      </c>
      <c r="Q92" s="516">
        <f t="shared" si="2"/>
        <v>47169</v>
      </c>
      <c r="R92" s="516">
        <f t="shared" si="2"/>
        <v>22316</v>
      </c>
      <c r="S92" s="426">
        <f t="shared" si="2"/>
        <v>236590</v>
      </c>
      <c r="T92" s="449">
        <f t="shared" si="2"/>
        <v>2638.2711500000005</v>
      </c>
      <c r="U92" s="449">
        <f t="shared" si="2"/>
        <v>328</v>
      </c>
      <c r="V92" s="449">
        <v>2638.2711500000005</v>
      </c>
      <c r="W92" s="426">
        <f t="shared" si="2"/>
        <v>0</v>
      </c>
      <c r="X92" s="426">
        <f t="shared" si="2"/>
        <v>0</v>
      </c>
      <c r="Y92" s="426">
        <f t="shared" si="2"/>
        <v>10259</v>
      </c>
      <c r="Z92" s="426">
        <f t="shared" si="2"/>
        <v>27.693527300000014</v>
      </c>
      <c r="AA92" s="426">
        <f t="shared" si="2"/>
        <v>120455</v>
      </c>
      <c r="AB92" s="426">
        <f t="shared" si="2"/>
        <v>6605</v>
      </c>
      <c r="AC92" s="426">
        <f t="shared" si="2"/>
        <v>15.803119199999998</v>
      </c>
      <c r="AD92" s="426">
        <f t="shared" si="2"/>
        <v>112964</v>
      </c>
      <c r="AE92" s="426">
        <f t="shared" si="2"/>
        <v>18032</v>
      </c>
      <c r="AF92" s="426">
        <f t="shared" si="2"/>
        <v>503861</v>
      </c>
      <c r="AG92" s="426">
        <f t="shared" si="2"/>
        <v>39146</v>
      </c>
      <c r="AH92" s="426">
        <f t="shared" si="2"/>
        <v>1222.71561</v>
      </c>
      <c r="AI92" s="426">
        <f t="shared" si="2"/>
        <v>966266</v>
      </c>
      <c r="AJ92" s="507">
        <f t="shared" si="2"/>
        <v>2550.2317099999996</v>
      </c>
      <c r="AK92" s="426">
        <f t="shared" si="2"/>
        <v>8450.8187999999991</v>
      </c>
      <c r="AL92" s="426">
        <f t="shared" si="2"/>
        <v>22915</v>
      </c>
      <c r="AM92" s="450">
        <f t="shared" si="2"/>
        <v>3171680</v>
      </c>
    </row>
    <row r="93" spans="2:39" ht="16.5">
      <c r="B93" s="182" t="s">
        <v>159</v>
      </c>
      <c r="C93" s="602" t="s">
        <v>256</v>
      </c>
      <c r="D93" s="602"/>
      <c r="E93" s="134">
        <f>AVERAGE(E$6:E$89)</f>
        <v>54.297619047619051</v>
      </c>
      <c r="F93" s="137">
        <f>AVERAGE(F$6:F$89)</f>
        <v>0.11945830000000003</v>
      </c>
      <c r="G93" s="134">
        <f t="shared" ref="G93:AM93" si="3">AVERAGE(G$6:G$89)</f>
        <v>968.60240963855426</v>
      </c>
      <c r="H93" s="138">
        <f t="shared" si="3"/>
        <v>24.943044262295082</v>
      </c>
      <c r="I93" s="134">
        <f t="shared" si="3"/>
        <v>18.773809523809526</v>
      </c>
      <c r="J93" s="137">
        <f t="shared" si="3"/>
        <v>4.3746992771084341E-2</v>
      </c>
      <c r="K93" s="134">
        <f t="shared" si="3"/>
        <v>226.39759036144579</v>
      </c>
      <c r="L93" s="138">
        <f t="shared" si="3"/>
        <v>10.472661553349653</v>
      </c>
      <c r="M93" s="134">
        <f t="shared" si="3"/>
        <v>63.730769230769234</v>
      </c>
      <c r="N93" s="134">
        <f t="shared" si="3"/>
        <v>49.36</v>
      </c>
      <c r="O93" s="134">
        <f t="shared" si="3"/>
        <v>123.78571428571429</v>
      </c>
      <c r="P93" s="137">
        <f t="shared" si="3"/>
        <v>0.34517164939759049</v>
      </c>
      <c r="Q93" s="145">
        <f t="shared" si="3"/>
        <v>1572.3</v>
      </c>
      <c r="R93" s="145">
        <f t="shared" si="3"/>
        <v>769.51724137931035</v>
      </c>
      <c r="S93" s="134">
        <f t="shared" si="3"/>
        <v>2850.4819277108436</v>
      </c>
      <c r="T93" s="138">
        <f t="shared" si="3"/>
        <v>35.176948666666675</v>
      </c>
      <c r="U93" s="138">
        <f t="shared" si="3"/>
        <v>12.148148148148149</v>
      </c>
      <c r="V93" s="138">
        <v>35.176948666666675</v>
      </c>
      <c r="W93" s="134"/>
      <c r="X93" s="134"/>
      <c r="Y93" s="134">
        <f t="shared" si="3"/>
        <v>122.13095238095238</v>
      </c>
      <c r="Z93" s="134">
        <f t="shared" si="3"/>
        <v>0.33365695542168688</v>
      </c>
      <c r="AA93" s="134">
        <f t="shared" si="3"/>
        <v>2150.9821428571427</v>
      </c>
      <c r="AB93" s="134">
        <f t="shared" si="3"/>
        <v>78.63095238095238</v>
      </c>
      <c r="AC93" s="134">
        <f t="shared" si="3"/>
        <v>0.19039902650602405</v>
      </c>
      <c r="AD93" s="134">
        <f t="shared" si="3"/>
        <v>1981.8245614035088</v>
      </c>
      <c r="AE93" s="134">
        <f t="shared" si="3"/>
        <v>217.25301204819277</v>
      </c>
      <c r="AF93" s="134">
        <f t="shared" si="3"/>
        <v>6144.6463414634145</v>
      </c>
      <c r="AG93" s="134">
        <f t="shared" si="3"/>
        <v>466.02380952380952</v>
      </c>
      <c r="AH93" s="134">
        <f t="shared" si="3"/>
        <v>14.556138214285713</v>
      </c>
      <c r="AI93" s="134">
        <f t="shared" si="3"/>
        <v>11503.166666666666</v>
      </c>
      <c r="AJ93" s="513">
        <f t="shared" si="3"/>
        <v>30.725683253012043</v>
      </c>
      <c r="AK93" s="134">
        <f t="shared" si="3"/>
        <v>100.6049857142857</v>
      </c>
      <c r="AL93" s="134">
        <f t="shared" si="3"/>
        <v>276.08433734939757</v>
      </c>
      <c r="AM93" s="451">
        <f t="shared" si="3"/>
        <v>38679.024390243903</v>
      </c>
    </row>
    <row r="94" spans="2:39" ht="16.5">
      <c r="B94" s="182" t="s">
        <v>159</v>
      </c>
      <c r="C94" s="602" t="s">
        <v>257</v>
      </c>
      <c r="D94" s="602"/>
      <c r="E94" s="134">
        <f>QUARTILE(E$6:E$89,1)</f>
        <v>0</v>
      </c>
      <c r="F94" s="137">
        <f>QUARTILE(F$6:F$89,1)</f>
        <v>0</v>
      </c>
      <c r="G94" s="134">
        <f t="shared" ref="G94:AM94" si="4">QUARTILE(G$6:G$89,1)</f>
        <v>0</v>
      </c>
      <c r="H94" s="138">
        <f t="shared" si="4"/>
        <v>8.0614799999999995</v>
      </c>
      <c r="I94" s="134">
        <f t="shared" si="4"/>
        <v>0</v>
      </c>
      <c r="J94" s="137">
        <f t="shared" si="4"/>
        <v>0</v>
      </c>
      <c r="K94" s="134">
        <f t="shared" si="4"/>
        <v>0</v>
      </c>
      <c r="L94" s="138">
        <f t="shared" si="4"/>
        <v>0</v>
      </c>
      <c r="M94" s="134">
        <f t="shared" si="4"/>
        <v>13</v>
      </c>
      <c r="N94" s="134">
        <f t="shared" si="4"/>
        <v>12</v>
      </c>
      <c r="O94" s="134">
        <f t="shared" si="4"/>
        <v>11</v>
      </c>
      <c r="P94" s="137">
        <f t="shared" si="4"/>
        <v>0.1044321</v>
      </c>
      <c r="Q94" s="145">
        <f t="shared" si="4"/>
        <v>132.25</v>
      </c>
      <c r="R94" s="145">
        <f t="shared" si="4"/>
        <v>132</v>
      </c>
      <c r="S94" s="134">
        <f t="shared" si="4"/>
        <v>263.5</v>
      </c>
      <c r="T94" s="138">
        <f t="shared" si="4"/>
        <v>15.478200000000001</v>
      </c>
      <c r="U94" s="138">
        <f t="shared" si="4"/>
        <v>0</v>
      </c>
      <c r="V94" s="138">
        <v>15.478200000000001</v>
      </c>
      <c r="W94" s="134"/>
      <c r="X94" s="134"/>
      <c r="Y94" s="134">
        <f t="shared" si="4"/>
        <v>5.5</v>
      </c>
      <c r="Z94" s="134">
        <f t="shared" si="4"/>
        <v>5.8569599999999999E-2</v>
      </c>
      <c r="AA94" s="134">
        <f t="shared" si="4"/>
        <v>125.25</v>
      </c>
      <c r="AB94" s="134">
        <f t="shared" si="4"/>
        <v>1</v>
      </c>
      <c r="AC94" s="134">
        <f t="shared" si="4"/>
        <v>6.7732000000000001E-3</v>
      </c>
      <c r="AD94" s="134">
        <f t="shared" si="4"/>
        <v>32</v>
      </c>
      <c r="AE94" s="134">
        <f t="shared" si="4"/>
        <v>7.5</v>
      </c>
      <c r="AF94" s="134">
        <f t="shared" si="4"/>
        <v>73.25</v>
      </c>
      <c r="AG94" s="134">
        <f t="shared" si="4"/>
        <v>63.75</v>
      </c>
      <c r="AH94" s="134">
        <f t="shared" si="4"/>
        <v>3.050745</v>
      </c>
      <c r="AI94" s="134">
        <f t="shared" si="4"/>
        <v>1286</v>
      </c>
      <c r="AJ94" s="513">
        <f t="shared" si="4"/>
        <v>12.134485</v>
      </c>
      <c r="AK94" s="134">
        <f t="shared" si="4"/>
        <v>24.050505000000001</v>
      </c>
      <c r="AL94" s="134">
        <f t="shared" si="4"/>
        <v>20</v>
      </c>
      <c r="AM94" s="451">
        <f t="shared" si="4"/>
        <v>350.75</v>
      </c>
    </row>
    <row r="95" spans="2:39" ht="16.5">
      <c r="B95" s="182" t="s">
        <v>159</v>
      </c>
      <c r="C95" s="602" t="s">
        <v>258</v>
      </c>
      <c r="D95" s="602"/>
      <c r="E95" s="134">
        <f>MEDIAN(E$6:E$89)</f>
        <v>10</v>
      </c>
      <c r="F95" s="137">
        <f>MEDIAN(F$6:F$89)</f>
        <v>4.9605400000000001E-2</v>
      </c>
      <c r="G95" s="134">
        <f t="shared" ref="G95:AM95" si="5">MEDIAN(G$6:G$89)</f>
        <v>143</v>
      </c>
      <c r="H95" s="138">
        <f t="shared" si="5"/>
        <v>13.239129999999999</v>
      </c>
      <c r="I95" s="134">
        <f t="shared" si="5"/>
        <v>2.5</v>
      </c>
      <c r="J95" s="137">
        <f t="shared" si="5"/>
        <v>1.0453E-2</v>
      </c>
      <c r="K95" s="134">
        <f t="shared" si="5"/>
        <v>21</v>
      </c>
      <c r="L95" s="138">
        <f t="shared" si="5"/>
        <v>5.4936868686868685</v>
      </c>
      <c r="M95" s="134">
        <f t="shared" si="5"/>
        <v>29.5</v>
      </c>
      <c r="N95" s="134">
        <f t="shared" si="5"/>
        <v>26</v>
      </c>
      <c r="O95" s="134">
        <f t="shared" si="5"/>
        <v>48</v>
      </c>
      <c r="P95" s="137">
        <f t="shared" si="5"/>
        <v>0.2894737</v>
      </c>
      <c r="Q95" s="145">
        <f t="shared" si="5"/>
        <v>448</v>
      </c>
      <c r="R95" s="145">
        <f t="shared" si="5"/>
        <v>228</v>
      </c>
      <c r="S95" s="134">
        <f t="shared" si="5"/>
        <v>868</v>
      </c>
      <c r="T95" s="138">
        <f t="shared" si="5"/>
        <v>22.909089999999999</v>
      </c>
      <c r="U95" s="138">
        <f t="shared" si="5"/>
        <v>3</v>
      </c>
      <c r="V95" s="138">
        <v>22.909089999999999</v>
      </c>
      <c r="W95" s="134"/>
      <c r="X95" s="134"/>
      <c r="Y95" s="134">
        <f t="shared" si="5"/>
        <v>28</v>
      </c>
      <c r="Z95" s="134">
        <f t="shared" si="5"/>
        <v>0.21739130000000001</v>
      </c>
      <c r="AA95" s="134">
        <f t="shared" si="5"/>
        <v>493.5</v>
      </c>
      <c r="AB95" s="134">
        <f t="shared" si="5"/>
        <v>16</v>
      </c>
      <c r="AC95" s="134">
        <f t="shared" si="5"/>
        <v>9.6525100000000003E-2</v>
      </c>
      <c r="AD95" s="134">
        <f t="shared" si="5"/>
        <v>320</v>
      </c>
      <c r="AE95" s="134">
        <f t="shared" si="5"/>
        <v>50</v>
      </c>
      <c r="AF95" s="134">
        <f t="shared" si="5"/>
        <v>814</v>
      </c>
      <c r="AG95" s="134">
        <f t="shared" si="5"/>
        <v>176</v>
      </c>
      <c r="AH95" s="134">
        <f t="shared" si="5"/>
        <v>8.5354899999999994</v>
      </c>
      <c r="AI95" s="134">
        <f t="shared" si="5"/>
        <v>3382.5</v>
      </c>
      <c r="AJ95" s="513">
        <f t="shared" si="5"/>
        <v>20</v>
      </c>
      <c r="AK95" s="134">
        <f t="shared" si="5"/>
        <v>48.498265000000004</v>
      </c>
      <c r="AL95" s="134">
        <f t="shared" si="5"/>
        <v>69</v>
      </c>
      <c r="AM95" s="451">
        <f t="shared" si="5"/>
        <v>2018.5</v>
      </c>
    </row>
    <row r="96" spans="2:39" ht="17.25" thickBot="1">
      <c r="B96" s="187" t="s">
        <v>159</v>
      </c>
      <c r="C96" s="603" t="s">
        <v>259</v>
      </c>
      <c r="D96" s="603"/>
      <c r="E96" s="431">
        <f>QUARTILE(E$6:E$89,3)</f>
        <v>45.25</v>
      </c>
      <c r="F96" s="452">
        <f>QUARTILE(F$6:F$89,3)</f>
        <v>0.13231005000000001</v>
      </c>
      <c r="G96" s="431">
        <f t="shared" ref="G96:AM96" si="6">QUARTILE(G$6:G$89,3)</f>
        <v>572</v>
      </c>
      <c r="H96" s="453">
        <f t="shared" si="6"/>
        <v>28.571429999999999</v>
      </c>
      <c r="I96" s="431">
        <f t="shared" si="6"/>
        <v>13</v>
      </c>
      <c r="J96" s="452">
        <f t="shared" si="6"/>
        <v>5.5945099999999998E-2</v>
      </c>
      <c r="K96" s="431">
        <f t="shared" si="6"/>
        <v>186</v>
      </c>
      <c r="L96" s="453">
        <f t="shared" si="6"/>
        <v>9.75</v>
      </c>
      <c r="M96" s="431">
        <f t="shared" si="6"/>
        <v>74.75</v>
      </c>
      <c r="N96" s="431">
        <f t="shared" si="6"/>
        <v>57</v>
      </c>
      <c r="O96" s="431">
        <f t="shared" si="6"/>
        <v>111.25</v>
      </c>
      <c r="P96" s="452">
        <f t="shared" si="6"/>
        <v>0.54217405000000007</v>
      </c>
      <c r="Q96" s="519">
        <f t="shared" si="6"/>
        <v>890</v>
      </c>
      <c r="R96" s="519">
        <f t="shared" si="6"/>
        <v>787</v>
      </c>
      <c r="S96" s="431">
        <f t="shared" si="6"/>
        <v>2506.5</v>
      </c>
      <c r="T96" s="453">
        <f t="shared" si="6"/>
        <v>37.461110000000005</v>
      </c>
      <c r="U96" s="453">
        <f t="shared" si="6"/>
        <v>10</v>
      </c>
      <c r="V96" s="453">
        <v>37.461110000000005</v>
      </c>
      <c r="W96" s="431"/>
      <c r="X96" s="431"/>
      <c r="Y96" s="431">
        <f t="shared" si="6"/>
        <v>96.5</v>
      </c>
      <c r="Z96" s="431">
        <f t="shared" si="6"/>
        <v>0.5263158</v>
      </c>
      <c r="AA96" s="431">
        <f t="shared" si="6"/>
        <v>1538.5</v>
      </c>
      <c r="AB96" s="431">
        <f t="shared" si="6"/>
        <v>68.25</v>
      </c>
      <c r="AC96" s="431">
        <f t="shared" si="6"/>
        <v>0.31896269999999999</v>
      </c>
      <c r="AD96" s="431">
        <f t="shared" si="6"/>
        <v>1415</v>
      </c>
      <c r="AE96" s="431">
        <f t="shared" si="6"/>
        <v>168</v>
      </c>
      <c r="AF96" s="431">
        <f t="shared" si="6"/>
        <v>3205.5</v>
      </c>
      <c r="AG96" s="431">
        <f t="shared" si="6"/>
        <v>427.5</v>
      </c>
      <c r="AH96" s="431">
        <f t="shared" si="6"/>
        <v>20.77205</v>
      </c>
      <c r="AI96" s="431">
        <f t="shared" si="6"/>
        <v>11184.5</v>
      </c>
      <c r="AJ96" s="512">
        <f t="shared" si="6"/>
        <v>31.178315000000001</v>
      </c>
      <c r="AK96" s="431">
        <f t="shared" si="6"/>
        <v>125.82459250000001</v>
      </c>
      <c r="AL96" s="431">
        <f t="shared" si="6"/>
        <v>218.5</v>
      </c>
      <c r="AM96" s="454">
        <f t="shared" si="6"/>
        <v>8136</v>
      </c>
    </row>
    <row r="97" spans="33:39" ht="12.75" customHeight="1">
      <c r="AG97" s="604" t="s">
        <v>553</v>
      </c>
      <c r="AL97" s="604" t="s">
        <v>553</v>
      </c>
      <c r="AM97" s="520"/>
    </row>
    <row r="98" spans="33:39">
      <c r="AG98" s="605"/>
      <c r="AL98" s="605"/>
      <c r="AM98" s="521"/>
    </row>
    <row r="99" spans="33:39">
      <c r="AG99" s="605"/>
      <c r="AL99" s="605"/>
    </row>
    <row r="100" spans="33:39">
      <c r="AG100" s="605"/>
      <c r="AL100" s="605"/>
    </row>
    <row r="101" spans="33:39">
      <c r="AG101" s="605"/>
      <c r="AL101" s="605"/>
    </row>
  </sheetData>
  <autoFilter ref="B5:AN5" xr:uid="{00000000-0001-0000-0C00-000000000000}"/>
  <mergeCells count="8">
    <mergeCell ref="C95:D95"/>
    <mergeCell ref="C96:D96"/>
    <mergeCell ref="J2:K2"/>
    <mergeCell ref="AL97:AL101"/>
    <mergeCell ref="AG97:AG101"/>
    <mergeCell ref="C92:D92"/>
    <mergeCell ref="C93:D93"/>
    <mergeCell ref="C94:D94"/>
  </mergeCells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96"/>
  <sheetViews>
    <sheetView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D1" sqref="D1:I2"/>
    </sheetView>
  </sheetViews>
  <sheetFormatPr defaultColWidth="8.85546875" defaultRowHeight="12.75"/>
  <cols>
    <col min="1" max="1" width="8.85546875" style="38"/>
    <col min="2" max="2" width="10.85546875" style="38" customWidth="1"/>
    <col min="3" max="3" width="43.5703125" style="38" customWidth="1"/>
    <col min="4" max="4" width="15.85546875" style="38" customWidth="1"/>
    <col min="5" max="5" width="8.85546875" style="38"/>
    <col min="6" max="6" width="14.28515625" style="38" customWidth="1"/>
    <col min="7" max="7" width="17.85546875" style="38" customWidth="1"/>
    <col min="8" max="8" width="20.28515625" style="38" customWidth="1"/>
    <col min="9" max="9" width="18.42578125" style="38" customWidth="1"/>
    <col min="10" max="10" width="20.7109375" style="38" customWidth="1"/>
    <col min="11" max="11" width="19.42578125" style="38" customWidth="1"/>
    <col min="12" max="12" width="16.42578125" style="38" customWidth="1"/>
    <col min="13" max="13" width="11.28515625" style="38" customWidth="1"/>
    <col min="14" max="14" width="16.42578125" style="38" customWidth="1"/>
    <col min="15" max="15" width="11" style="38" customWidth="1"/>
    <col min="16" max="16" width="10.140625" style="38" customWidth="1"/>
    <col min="17" max="16384" width="8.85546875" style="38"/>
  </cols>
  <sheetData>
    <row r="1" spans="2:16">
      <c r="D1" s="558" t="s">
        <v>554</v>
      </c>
      <c r="E1" s="558"/>
      <c r="F1" s="558"/>
      <c r="G1" s="558"/>
      <c r="H1" s="558"/>
      <c r="I1" s="558"/>
      <c r="J1" s="108"/>
      <c r="K1" s="108"/>
      <c r="L1" s="108"/>
      <c r="M1" s="108"/>
      <c r="N1" s="108"/>
      <c r="O1" s="108"/>
    </row>
    <row r="2" spans="2:16" ht="16.5">
      <c r="D2" s="558"/>
      <c r="E2" s="558"/>
      <c r="F2" s="558"/>
      <c r="G2" s="558"/>
      <c r="H2" s="558"/>
      <c r="I2" s="558"/>
      <c r="J2" s="39"/>
      <c r="K2" s="39"/>
      <c r="L2" s="39"/>
      <c r="M2" s="39"/>
      <c r="N2" s="108"/>
      <c r="P2" s="465" t="s">
        <v>64</v>
      </c>
    </row>
    <row r="3" spans="2:16" ht="25.5" customHeight="1">
      <c r="D3" s="609" t="s">
        <v>555</v>
      </c>
      <c r="E3" s="609"/>
      <c r="F3" s="609"/>
      <c r="G3" s="609"/>
      <c r="H3" s="609"/>
      <c r="I3" s="609"/>
      <c r="J3" s="39"/>
      <c r="K3" s="39"/>
      <c r="L3" s="39"/>
      <c r="M3" s="39"/>
      <c r="N3" s="108"/>
      <c r="P3" s="466" t="s">
        <v>66</v>
      </c>
    </row>
    <row r="4" spans="2:16" ht="13.5" customHeight="1" thickBot="1">
      <c r="D4" s="139"/>
      <c r="E4" s="139"/>
      <c r="F4" s="139"/>
      <c r="G4" s="139"/>
      <c r="H4" s="139"/>
      <c r="I4" s="139"/>
      <c r="J4" s="39"/>
      <c r="K4" s="39"/>
      <c r="L4" s="39"/>
      <c r="M4" s="39"/>
      <c r="N4" s="39"/>
      <c r="O4" s="108"/>
    </row>
    <row r="5" spans="2:16" ht="63.75" customHeight="1" thickBot="1">
      <c r="B5" s="457" t="s">
        <v>408</v>
      </c>
      <c r="C5" s="458" t="s">
        <v>409</v>
      </c>
      <c r="D5" s="458" t="s">
        <v>556</v>
      </c>
      <c r="E5" s="458" t="s">
        <v>426</v>
      </c>
      <c r="F5" s="458" t="s">
        <v>557</v>
      </c>
      <c r="G5" s="458" t="s">
        <v>558</v>
      </c>
      <c r="H5" s="464" t="s">
        <v>559</v>
      </c>
      <c r="I5" s="458" t="s">
        <v>560</v>
      </c>
      <c r="J5" s="464" t="s">
        <v>561</v>
      </c>
      <c r="K5" s="458" t="s">
        <v>562</v>
      </c>
      <c r="L5" s="458" t="s">
        <v>563</v>
      </c>
      <c r="M5" s="458" t="s">
        <v>564</v>
      </c>
      <c r="N5" s="458" t="s">
        <v>565</v>
      </c>
      <c r="O5" s="458" t="s">
        <v>566</v>
      </c>
      <c r="P5" s="459" t="s">
        <v>567</v>
      </c>
    </row>
    <row r="6" spans="2:16">
      <c r="B6" s="196" t="s">
        <v>84</v>
      </c>
      <c r="C6" s="44" t="s">
        <v>85</v>
      </c>
      <c r="D6" s="93">
        <v>2</v>
      </c>
      <c r="E6" s="44" t="s">
        <v>86</v>
      </c>
      <c r="F6" s="146">
        <v>195</v>
      </c>
      <c r="G6" s="93">
        <v>62</v>
      </c>
      <c r="H6" s="92">
        <v>97</v>
      </c>
      <c r="I6" s="114">
        <f>H6/('Table 1'!F7/5000)</f>
        <v>2.939447383891828</v>
      </c>
      <c r="J6" s="92">
        <v>9016</v>
      </c>
      <c r="K6" s="118">
        <v>1366.0854400000001</v>
      </c>
      <c r="L6" s="118">
        <v>2.3902399999999999</v>
      </c>
      <c r="M6" s="93">
        <v>7282</v>
      </c>
      <c r="N6" s="118">
        <v>1103.35339</v>
      </c>
      <c r="O6" s="118">
        <v>1.9305399999999999</v>
      </c>
      <c r="P6" s="373">
        <v>118525</v>
      </c>
    </row>
    <row r="7" spans="2:16">
      <c r="B7" s="196" t="s">
        <v>87</v>
      </c>
      <c r="C7" s="44" t="s">
        <v>88</v>
      </c>
      <c r="D7" s="93">
        <v>1</v>
      </c>
      <c r="E7" s="44" t="s">
        <v>89</v>
      </c>
      <c r="F7" s="146">
        <v>777</v>
      </c>
      <c r="G7" s="93">
        <v>26</v>
      </c>
      <c r="H7" s="93">
        <v>90</v>
      </c>
      <c r="I7" s="114">
        <f>H7/('Table 1'!F8/5000)</f>
        <v>5.9398883300993939</v>
      </c>
      <c r="J7" s="93">
        <v>23625</v>
      </c>
      <c r="K7" s="118">
        <v>7796.1034300000001</v>
      </c>
      <c r="L7" s="118">
        <v>1.6734</v>
      </c>
      <c r="M7" s="93">
        <v>42882</v>
      </c>
      <c r="N7" s="118">
        <v>14150.793970000001</v>
      </c>
      <c r="O7" s="118">
        <v>3.0373999999999999</v>
      </c>
      <c r="P7" s="373">
        <v>353678</v>
      </c>
    </row>
    <row r="8" spans="2:16">
      <c r="B8" s="196" t="s">
        <v>90</v>
      </c>
      <c r="C8" s="44" t="s">
        <v>91</v>
      </c>
      <c r="D8" s="93">
        <v>1</v>
      </c>
      <c r="E8" s="44" t="s">
        <v>86</v>
      </c>
      <c r="F8" s="146">
        <v>0</v>
      </c>
      <c r="G8" s="93">
        <v>15</v>
      </c>
      <c r="H8" s="93">
        <v>16</v>
      </c>
      <c r="I8" s="114">
        <f>H8/('Table 1'!F9/5000)</f>
        <v>2.0852882911062456</v>
      </c>
      <c r="J8" s="93">
        <v>2250</v>
      </c>
      <c r="K8" s="118">
        <v>1466.2183299999999</v>
      </c>
      <c r="L8" s="118">
        <v>0.44563000000000003</v>
      </c>
      <c r="M8" s="93">
        <v>2820</v>
      </c>
      <c r="N8" s="118">
        <v>1837.66031</v>
      </c>
      <c r="O8" s="118">
        <v>0.55852999999999997</v>
      </c>
      <c r="P8" s="373">
        <v>20674</v>
      </c>
    </row>
    <row r="9" spans="2:16">
      <c r="B9" s="196" t="s">
        <v>92</v>
      </c>
      <c r="C9" s="44" t="s">
        <v>93</v>
      </c>
      <c r="D9" s="93">
        <v>2</v>
      </c>
      <c r="E9" s="44" t="s">
        <v>89</v>
      </c>
      <c r="F9" s="146">
        <v>718</v>
      </c>
      <c r="G9" s="93">
        <v>67</v>
      </c>
      <c r="H9" s="93">
        <v>131</v>
      </c>
      <c r="I9" s="114">
        <f>H9/('Table 1'!F10/5000)</f>
        <v>4.2280432228662903</v>
      </c>
      <c r="J9" s="93">
        <v>9751</v>
      </c>
      <c r="K9" s="118">
        <v>1573.5744099999999</v>
      </c>
      <c r="L9" s="118">
        <v>1.2399500000000001</v>
      </c>
      <c r="M9" s="93">
        <v>139800</v>
      </c>
      <c r="N9" s="118">
        <v>22560.322230000002</v>
      </c>
      <c r="O9" s="118">
        <v>17.77721</v>
      </c>
      <c r="P9" s="373">
        <v>154496</v>
      </c>
    </row>
    <row r="10" spans="2:16">
      <c r="B10" s="196" t="s">
        <v>94</v>
      </c>
      <c r="C10" s="44" t="s">
        <v>95</v>
      </c>
      <c r="D10" s="93">
        <v>2</v>
      </c>
      <c r="E10" s="44" t="s">
        <v>89</v>
      </c>
      <c r="F10" s="146">
        <v>775</v>
      </c>
      <c r="G10" s="93">
        <v>16</v>
      </c>
      <c r="H10" s="93">
        <v>86</v>
      </c>
      <c r="I10" s="114">
        <f>H10/('Table 1'!F11/5000)</f>
        <v>8.5538094290829516</v>
      </c>
      <c r="J10" s="93">
        <v>8000</v>
      </c>
      <c r="K10" s="118">
        <v>3978.5160099999998</v>
      </c>
      <c r="L10" s="118">
        <v>0.91271999999999998</v>
      </c>
      <c r="M10" s="44" t="s">
        <v>308</v>
      </c>
      <c r="N10" s="44" t="s">
        <v>308</v>
      </c>
      <c r="O10" s="44" t="s">
        <v>308</v>
      </c>
      <c r="P10" s="373">
        <v>24240</v>
      </c>
    </row>
    <row r="11" spans="2:16">
      <c r="B11" s="196" t="s">
        <v>96</v>
      </c>
      <c r="C11" s="44" t="s">
        <v>97</v>
      </c>
      <c r="D11" s="93">
        <v>2</v>
      </c>
      <c r="E11" s="44" t="s">
        <v>89</v>
      </c>
      <c r="F11" s="146">
        <v>54</v>
      </c>
      <c r="G11" s="93">
        <v>29</v>
      </c>
      <c r="H11" s="93">
        <v>81</v>
      </c>
      <c r="I11" s="114">
        <f>H11/('Table 1'!F12/5000)</f>
        <v>6.1091501493347806</v>
      </c>
      <c r="J11" s="93">
        <v>4751</v>
      </c>
      <c r="K11" s="118">
        <v>1791.6402700000001</v>
      </c>
      <c r="L11" s="118">
        <v>0.42238999999999999</v>
      </c>
      <c r="M11" s="93">
        <v>17113</v>
      </c>
      <c r="N11" s="118">
        <v>6453.4497799999999</v>
      </c>
      <c r="O11" s="118">
        <v>1.5214300000000001</v>
      </c>
      <c r="P11" s="373">
        <v>100984</v>
      </c>
    </row>
    <row r="12" spans="2:16">
      <c r="B12" s="196" t="s">
        <v>98</v>
      </c>
      <c r="C12" s="44" t="s">
        <v>99</v>
      </c>
      <c r="D12" s="93">
        <v>1</v>
      </c>
      <c r="E12" s="44" t="s">
        <v>86</v>
      </c>
      <c r="F12" s="146">
        <v>131</v>
      </c>
      <c r="G12" s="93">
        <v>14</v>
      </c>
      <c r="H12" s="93">
        <v>13</v>
      </c>
      <c r="I12" s="114">
        <f>H12/('Table 1'!F13/5000)</f>
        <v>1.8854242204496012</v>
      </c>
      <c r="J12" s="93">
        <v>2777</v>
      </c>
      <c r="K12" s="118">
        <v>2013.7781</v>
      </c>
      <c r="L12" s="118">
        <v>0.4698</v>
      </c>
      <c r="M12" s="44" t="s">
        <v>308</v>
      </c>
      <c r="N12" s="44" t="s">
        <v>308</v>
      </c>
      <c r="O12" s="44" t="s">
        <v>308</v>
      </c>
      <c r="P12" s="373">
        <v>8772</v>
      </c>
    </row>
    <row r="13" spans="2:16">
      <c r="B13" s="196" t="s">
        <v>100</v>
      </c>
      <c r="C13" s="44" t="s">
        <v>101</v>
      </c>
      <c r="D13" s="93">
        <v>1</v>
      </c>
      <c r="E13" s="44" t="s">
        <v>86</v>
      </c>
      <c r="F13" s="146">
        <v>259</v>
      </c>
      <c r="G13" s="93">
        <v>46</v>
      </c>
      <c r="H13" s="93">
        <v>86</v>
      </c>
      <c r="I13" s="114">
        <f>H13/('Table 1'!F14/5000)</f>
        <v>4.7330764997248203</v>
      </c>
      <c r="J13" s="93">
        <v>36439</v>
      </c>
      <c r="K13" s="118">
        <v>10027.24271</v>
      </c>
      <c r="L13" s="118">
        <v>4.9875400000000001</v>
      </c>
      <c r="M13" s="93">
        <v>39932</v>
      </c>
      <c r="N13" s="118">
        <v>10988.442489999999</v>
      </c>
      <c r="O13" s="118">
        <v>5.4656399999999996</v>
      </c>
      <c r="P13" s="373">
        <v>70680</v>
      </c>
    </row>
    <row r="14" spans="2:16">
      <c r="B14" s="196" t="s">
        <v>102</v>
      </c>
      <c r="C14" s="44" t="s">
        <v>103</v>
      </c>
      <c r="D14" s="93">
        <v>2</v>
      </c>
      <c r="E14" s="44" t="s">
        <v>86</v>
      </c>
      <c r="F14" s="146">
        <v>21517</v>
      </c>
      <c r="G14" s="93">
        <v>21</v>
      </c>
      <c r="H14" s="93">
        <v>73</v>
      </c>
      <c r="I14" s="114">
        <f>H14/('Table 1'!F15/5000)</f>
        <v>2.5494345843024675</v>
      </c>
      <c r="J14" s="93">
        <v>21432</v>
      </c>
      <c r="K14" s="118">
        <v>3742.4302699999998</v>
      </c>
      <c r="L14" s="118">
        <v>2.1173700000000002</v>
      </c>
      <c r="M14" s="93">
        <v>35402</v>
      </c>
      <c r="N14" s="118">
        <v>6181.8550100000002</v>
      </c>
      <c r="O14" s="118">
        <v>3.4975299999999998</v>
      </c>
      <c r="P14" s="460" t="s">
        <v>308</v>
      </c>
    </row>
    <row r="15" spans="2:16">
      <c r="B15" s="196" t="s">
        <v>104</v>
      </c>
      <c r="C15" s="44" t="s">
        <v>105</v>
      </c>
      <c r="D15" s="93">
        <v>2</v>
      </c>
      <c r="E15" s="44" t="s">
        <v>86</v>
      </c>
      <c r="F15" s="146">
        <v>468</v>
      </c>
      <c r="G15" s="93">
        <v>106</v>
      </c>
      <c r="H15" s="93">
        <v>225</v>
      </c>
      <c r="I15" s="114">
        <f>H15/('Table 1'!F16/5000)</f>
        <v>4.2831199387799392</v>
      </c>
      <c r="J15" s="93">
        <v>12316</v>
      </c>
      <c r="K15" s="118">
        <v>1172.24234</v>
      </c>
      <c r="L15" s="118">
        <v>1.00827</v>
      </c>
      <c r="M15" s="93">
        <v>598733</v>
      </c>
      <c r="N15" s="118">
        <v>56987.672229999996</v>
      </c>
      <c r="O15" s="118">
        <v>49.016210000000001</v>
      </c>
      <c r="P15" s="373">
        <v>310868</v>
      </c>
    </row>
    <row r="16" spans="2:16">
      <c r="B16" s="196" t="s">
        <v>106</v>
      </c>
      <c r="C16" s="44" t="s">
        <v>107</v>
      </c>
      <c r="D16" s="93">
        <v>1</v>
      </c>
      <c r="E16" s="44" t="s">
        <v>86</v>
      </c>
      <c r="F16" s="146">
        <v>0</v>
      </c>
      <c r="G16" s="93">
        <v>35</v>
      </c>
      <c r="H16" s="93">
        <v>37</v>
      </c>
      <c r="I16" s="114">
        <f>H16/('Table 1'!F17/5000)</f>
        <v>2.0200255505934508</v>
      </c>
      <c r="J16" s="93">
        <v>8248</v>
      </c>
      <c r="K16" s="118">
        <v>2251.50956</v>
      </c>
      <c r="L16" s="118">
        <v>1.0845499999999999</v>
      </c>
      <c r="M16" s="44" t="s">
        <v>308</v>
      </c>
      <c r="N16" s="44" t="s">
        <v>308</v>
      </c>
      <c r="O16" s="44" t="s">
        <v>308</v>
      </c>
      <c r="P16" s="373">
        <v>274416</v>
      </c>
    </row>
    <row r="17" spans="2:16">
      <c r="B17" s="196" t="s">
        <v>108</v>
      </c>
      <c r="C17" s="44" t="s">
        <v>109</v>
      </c>
      <c r="D17" s="93">
        <v>3</v>
      </c>
      <c r="E17" s="44" t="s">
        <v>86</v>
      </c>
      <c r="F17" s="68">
        <v>0</v>
      </c>
      <c r="G17" s="93">
        <v>56</v>
      </c>
      <c r="H17" s="93">
        <v>64</v>
      </c>
      <c r="I17" s="114">
        <f>H17/('Table 1'!F18/5000)</f>
        <v>1.5003047494022224</v>
      </c>
      <c r="J17" s="93">
        <v>9466</v>
      </c>
      <c r="K17" s="118">
        <v>1109.52225</v>
      </c>
      <c r="L17" s="118">
        <v>0.81835999999999998</v>
      </c>
      <c r="M17" s="44" t="s">
        <v>308</v>
      </c>
      <c r="N17" s="44" t="s">
        <v>308</v>
      </c>
      <c r="O17" s="44" t="s">
        <v>308</v>
      </c>
      <c r="P17" s="460" t="s">
        <v>308</v>
      </c>
    </row>
    <row r="18" spans="2:16">
      <c r="B18" s="196" t="s">
        <v>110</v>
      </c>
      <c r="C18" s="44" t="s">
        <v>111</v>
      </c>
      <c r="D18" s="93">
        <v>1</v>
      </c>
      <c r="E18" s="44" t="s">
        <v>86</v>
      </c>
      <c r="F18" s="146">
        <v>514</v>
      </c>
      <c r="G18" s="93">
        <v>33</v>
      </c>
      <c r="H18" s="93">
        <v>43</v>
      </c>
      <c r="I18" s="114">
        <f>H18/('Table 1'!F19/5000)</f>
        <v>2.5659692799770855</v>
      </c>
      <c r="J18" s="93">
        <v>1190</v>
      </c>
      <c r="K18" s="118">
        <v>355.05853999999999</v>
      </c>
      <c r="L18" s="118">
        <v>0.14348</v>
      </c>
      <c r="M18" s="44" t="s">
        <v>308</v>
      </c>
      <c r="N18" s="44" t="s">
        <v>308</v>
      </c>
      <c r="O18" s="44" t="s">
        <v>308</v>
      </c>
      <c r="P18" s="373">
        <v>25523</v>
      </c>
    </row>
    <row r="19" spans="2:16">
      <c r="B19" s="196" t="s">
        <v>112</v>
      </c>
      <c r="C19" s="44" t="s">
        <v>113</v>
      </c>
      <c r="D19" s="93">
        <v>3</v>
      </c>
      <c r="E19" s="44" t="s">
        <v>86</v>
      </c>
      <c r="F19" s="146">
        <v>254</v>
      </c>
      <c r="G19" s="93">
        <v>25</v>
      </c>
      <c r="H19" s="93">
        <v>26</v>
      </c>
      <c r="I19" s="114">
        <f>H19/('Table 1'!F20/5000)</f>
        <v>1.8313470261741751</v>
      </c>
      <c r="J19" s="93">
        <v>6028</v>
      </c>
      <c r="K19" s="118">
        <v>2122.9538200000002</v>
      </c>
      <c r="L19" s="118">
        <v>0.56825000000000003</v>
      </c>
      <c r="M19" s="93">
        <v>7860</v>
      </c>
      <c r="N19" s="118">
        <v>2768.1514699999998</v>
      </c>
      <c r="O19" s="118">
        <v>0.74095</v>
      </c>
      <c r="P19" s="373">
        <v>66804</v>
      </c>
    </row>
    <row r="20" spans="2:16">
      <c r="B20" s="196" t="s">
        <v>114</v>
      </c>
      <c r="C20" s="44" t="s">
        <v>115</v>
      </c>
      <c r="D20" s="93">
        <v>1</v>
      </c>
      <c r="E20" s="44" t="s">
        <v>86</v>
      </c>
      <c r="F20" s="146">
        <v>381</v>
      </c>
      <c r="G20" s="93">
        <v>9</v>
      </c>
      <c r="H20" s="93">
        <v>21</v>
      </c>
      <c r="I20" s="114">
        <f>H20/('Table 1'!F21/5000)</f>
        <v>4.4789489399820841</v>
      </c>
      <c r="J20" s="93">
        <v>566</v>
      </c>
      <c r="K20" s="118">
        <v>603.59168999999997</v>
      </c>
      <c r="L20" s="118">
        <v>1.57222</v>
      </c>
      <c r="M20" s="44" t="s">
        <v>308</v>
      </c>
      <c r="N20" s="44" t="s">
        <v>308</v>
      </c>
      <c r="O20" s="44" t="s">
        <v>308</v>
      </c>
      <c r="P20" s="460" t="s">
        <v>308</v>
      </c>
    </row>
    <row r="21" spans="2:16">
      <c r="B21" s="196" t="s">
        <v>116</v>
      </c>
      <c r="C21" s="44" t="s">
        <v>117</v>
      </c>
      <c r="D21" s="93">
        <v>2</v>
      </c>
      <c r="E21" s="44" t="s">
        <v>86</v>
      </c>
      <c r="F21" s="146">
        <v>1345</v>
      </c>
      <c r="G21" s="93">
        <v>106</v>
      </c>
      <c r="H21" s="93">
        <v>191</v>
      </c>
      <c r="I21" s="114">
        <f>H21/('Table 1'!F22/5000)</f>
        <v>8.0719459729019292</v>
      </c>
      <c r="J21" s="93">
        <v>22773</v>
      </c>
      <c r="K21" s="118">
        <v>4812.10538</v>
      </c>
      <c r="L21" s="118">
        <v>1.31704</v>
      </c>
      <c r="M21" s="44" t="s">
        <v>308</v>
      </c>
      <c r="N21" s="44" t="s">
        <v>308</v>
      </c>
      <c r="O21" s="44" t="s">
        <v>308</v>
      </c>
      <c r="P21" s="373">
        <v>66187</v>
      </c>
    </row>
    <row r="22" spans="2:16">
      <c r="B22" s="196" t="s">
        <v>118</v>
      </c>
      <c r="C22" s="44" t="s">
        <v>119</v>
      </c>
      <c r="D22" s="93">
        <v>3</v>
      </c>
      <c r="E22" s="44" t="s">
        <v>120</v>
      </c>
      <c r="F22" s="146">
        <v>77</v>
      </c>
      <c r="G22" s="93">
        <v>35</v>
      </c>
      <c r="H22" s="93">
        <v>60</v>
      </c>
      <c r="I22" s="114">
        <f>H22/('Table 1'!F23/5000)</f>
        <v>4.7140904162541837</v>
      </c>
      <c r="J22" s="93">
        <v>1185</v>
      </c>
      <c r="K22" s="118">
        <v>465.51643000000001</v>
      </c>
      <c r="L22" s="118">
        <v>4.7023799999999998</v>
      </c>
      <c r="M22" s="44" t="s">
        <v>308</v>
      </c>
      <c r="N22" s="44" t="s">
        <v>308</v>
      </c>
      <c r="O22" s="44" t="s">
        <v>308</v>
      </c>
      <c r="P22" s="373">
        <v>808151</v>
      </c>
    </row>
    <row r="23" spans="2:16">
      <c r="B23" s="196" t="s">
        <v>121</v>
      </c>
      <c r="C23" s="44" t="s">
        <v>122</v>
      </c>
      <c r="D23" s="93">
        <v>3</v>
      </c>
      <c r="E23" s="44" t="s">
        <v>86</v>
      </c>
      <c r="F23" s="146">
        <v>4907</v>
      </c>
      <c r="G23" s="93">
        <v>815</v>
      </c>
      <c r="H23" s="93">
        <v>750</v>
      </c>
      <c r="I23" s="114">
        <f>H23/('Table 1'!F24/5000)</f>
        <v>3.4095713486900427</v>
      </c>
      <c r="J23" s="93">
        <v>47333</v>
      </c>
      <c r="K23" s="118">
        <v>1075.9015999999999</v>
      </c>
      <c r="L23" s="118">
        <v>0.80793999999999999</v>
      </c>
      <c r="M23" s="44" t="s">
        <v>308</v>
      </c>
      <c r="N23" s="44" t="s">
        <v>308</v>
      </c>
      <c r="O23" s="44" t="s">
        <v>308</v>
      </c>
      <c r="P23" s="373">
        <v>18572195</v>
      </c>
    </row>
    <row r="24" spans="2:16">
      <c r="B24" s="196" t="s">
        <v>123</v>
      </c>
      <c r="C24" s="44" t="s">
        <v>124</v>
      </c>
      <c r="D24" s="93">
        <v>3</v>
      </c>
      <c r="E24" s="44" t="s">
        <v>86</v>
      </c>
      <c r="F24" s="146">
        <v>0</v>
      </c>
      <c r="G24" s="93">
        <v>24</v>
      </c>
      <c r="H24" s="93">
        <v>58</v>
      </c>
      <c r="I24" s="114">
        <f>H24/('Table 1'!F25/5000)</f>
        <v>3.8306584769830261</v>
      </c>
      <c r="J24" s="93">
        <v>576</v>
      </c>
      <c r="K24" s="118">
        <v>190.21200999999999</v>
      </c>
      <c r="L24" s="118">
        <v>0.34347</v>
      </c>
      <c r="M24" s="44" t="s">
        <v>308</v>
      </c>
      <c r="N24" s="44" t="s">
        <v>308</v>
      </c>
      <c r="O24" s="44" t="s">
        <v>308</v>
      </c>
      <c r="P24" s="460" t="s">
        <v>308</v>
      </c>
    </row>
    <row r="25" spans="2:16">
      <c r="B25" s="196" t="s">
        <v>125</v>
      </c>
      <c r="C25" s="44" t="s">
        <v>126</v>
      </c>
      <c r="D25" s="93">
        <v>1</v>
      </c>
      <c r="E25" s="44" t="s">
        <v>86</v>
      </c>
      <c r="F25" s="68">
        <v>0</v>
      </c>
      <c r="G25" s="93">
        <v>23</v>
      </c>
      <c r="H25" s="93">
        <v>35</v>
      </c>
      <c r="I25" s="114">
        <f>H25/('Table 1'!F26/5000)</f>
        <v>1.9401330376940134</v>
      </c>
      <c r="J25" s="93">
        <v>10329</v>
      </c>
      <c r="K25" s="118">
        <v>2862.8048800000001</v>
      </c>
      <c r="L25" s="118">
        <v>3.66797</v>
      </c>
      <c r="M25" s="93">
        <v>9320</v>
      </c>
      <c r="N25" s="118">
        <v>2583.1485600000001</v>
      </c>
      <c r="O25" s="118">
        <v>3.30966</v>
      </c>
      <c r="P25" s="373">
        <v>50367</v>
      </c>
    </row>
    <row r="26" spans="2:16">
      <c r="B26" s="196" t="s">
        <v>127</v>
      </c>
      <c r="C26" s="44" t="s">
        <v>128</v>
      </c>
      <c r="D26" s="93">
        <v>1</v>
      </c>
      <c r="E26" s="44" t="s">
        <v>86</v>
      </c>
      <c r="F26" s="146">
        <v>178</v>
      </c>
      <c r="G26" s="93">
        <v>47</v>
      </c>
      <c r="H26" s="93">
        <v>92</v>
      </c>
      <c r="I26" s="114">
        <f>H26/('Table 1'!F27/5000)</f>
        <v>8.1782139491884021</v>
      </c>
      <c r="J26" s="93">
        <v>1477</v>
      </c>
      <c r="K26" s="118">
        <v>656.47946000000002</v>
      </c>
      <c r="L26" s="118">
        <v>0.10144</v>
      </c>
      <c r="M26" s="93">
        <v>5913</v>
      </c>
      <c r="N26" s="118">
        <v>2628.1401700000001</v>
      </c>
      <c r="O26" s="118">
        <v>0.40611000000000003</v>
      </c>
      <c r="P26" s="460" t="s">
        <v>308</v>
      </c>
    </row>
    <row r="27" spans="2:16">
      <c r="B27" s="196" t="s">
        <v>129</v>
      </c>
      <c r="C27" s="44" t="s">
        <v>130</v>
      </c>
      <c r="D27" s="93">
        <v>2</v>
      </c>
      <c r="E27" s="44" t="s">
        <v>89</v>
      </c>
      <c r="F27" s="146">
        <v>260</v>
      </c>
      <c r="G27" s="93">
        <v>51</v>
      </c>
      <c r="H27" s="93">
        <v>75</v>
      </c>
      <c r="I27" s="114">
        <f>H27/('Table 1'!F28/5000)</f>
        <v>2.0025525870309355</v>
      </c>
      <c r="J27" s="93">
        <v>16536</v>
      </c>
      <c r="K27" s="118">
        <v>2207.6139699999999</v>
      </c>
      <c r="L27" s="118">
        <v>1.42625</v>
      </c>
      <c r="M27" s="93">
        <v>17727</v>
      </c>
      <c r="N27" s="118">
        <v>2366.6166499999999</v>
      </c>
      <c r="O27" s="118">
        <v>1.52898</v>
      </c>
      <c r="P27" s="373">
        <v>259480</v>
      </c>
    </row>
    <row r="28" spans="2:16">
      <c r="B28" s="196" t="s">
        <v>131</v>
      </c>
      <c r="C28" s="44" t="s">
        <v>132</v>
      </c>
      <c r="D28" s="93">
        <v>1</v>
      </c>
      <c r="E28" s="44" t="s">
        <v>86</v>
      </c>
      <c r="F28" s="146">
        <v>15</v>
      </c>
      <c r="G28" s="93">
        <v>179</v>
      </c>
      <c r="H28" s="93">
        <v>381</v>
      </c>
      <c r="I28" s="114">
        <f>H28/('Table 1'!F29/5000)</f>
        <v>5.731184866061759</v>
      </c>
      <c r="J28" s="93">
        <v>5457</v>
      </c>
      <c r="K28" s="118">
        <v>410.43407000000002</v>
      </c>
      <c r="L28" s="118">
        <v>1.8045599999999999</v>
      </c>
      <c r="M28" s="93">
        <v>60708</v>
      </c>
      <c r="N28" s="118">
        <v>4565.9943700000003</v>
      </c>
      <c r="O28" s="118">
        <v>20.075399999999998</v>
      </c>
      <c r="P28" s="373">
        <v>180974</v>
      </c>
    </row>
    <row r="29" spans="2:16">
      <c r="B29" s="196" t="s">
        <v>133</v>
      </c>
      <c r="C29" s="44" t="s">
        <v>134</v>
      </c>
      <c r="D29" s="93">
        <v>2</v>
      </c>
      <c r="E29" s="44" t="s">
        <v>86</v>
      </c>
      <c r="F29" s="146">
        <v>97</v>
      </c>
      <c r="G29" s="93">
        <v>74</v>
      </c>
      <c r="H29" s="93">
        <v>123</v>
      </c>
      <c r="I29" s="114">
        <f>H29/('Table 1'!F30/5000)</f>
        <v>3.7805672695083423</v>
      </c>
      <c r="J29" s="93">
        <v>14047</v>
      </c>
      <c r="K29" s="118">
        <v>2158.7653799999998</v>
      </c>
      <c r="L29" s="118">
        <v>1.0661099999999999</v>
      </c>
      <c r="M29" s="44" t="s">
        <v>308</v>
      </c>
      <c r="N29" s="44" t="s">
        <v>308</v>
      </c>
      <c r="O29" s="44" t="s">
        <v>308</v>
      </c>
      <c r="P29" s="373">
        <v>51389</v>
      </c>
    </row>
    <row r="30" spans="2:16">
      <c r="B30" s="196" t="s">
        <v>135</v>
      </c>
      <c r="C30" s="44" t="s">
        <v>136</v>
      </c>
      <c r="D30" s="93">
        <v>2</v>
      </c>
      <c r="E30" s="44" t="s">
        <v>86</v>
      </c>
      <c r="F30" s="146">
        <v>3111</v>
      </c>
      <c r="G30" s="93">
        <v>17</v>
      </c>
      <c r="H30" s="93">
        <v>49</v>
      </c>
      <c r="I30" s="114">
        <f>H30/('Table 1'!F31/5000)</f>
        <v>5.6677539500774978</v>
      </c>
      <c r="J30" s="93">
        <v>2592</v>
      </c>
      <c r="K30" s="118">
        <v>1499.0630900000001</v>
      </c>
      <c r="L30" s="118">
        <v>0.47716999999999998</v>
      </c>
      <c r="M30" s="93">
        <v>3937</v>
      </c>
      <c r="N30" s="118">
        <v>2276.9333999999999</v>
      </c>
      <c r="O30" s="118">
        <v>0.72477999999999998</v>
      </c>
      <c r="P30" s="373">
        <v>135</v>
      </c>
    </row>
    <row r="31" spans="2:16">
      <c r="B31" s="196" t="s">
        <v>137</v>
      </c>
      <c r="C31" s="44" t="s">
        <v>138</v>
      </c>
      <c r="D31" s="93">
        <v>1</v>
      </c>
      <c r="E31" s="44" t="s">
        <v>86</v>
      </c>
      <c r="F31" s="146">
        <v>0</v>
      </c>
      <c r="G31" s="93">
        <v>14</v>
      </c>
      <c r="H31" s="93">
        <v>42</v>
      </c>
      <c r="I31" s="114">
        <f>H31/('Table 1'!F32/5000)</f>
        <v>3.4972022382094323</v>
      </c>
      <c r="J31" s="93">
        <v>689</v>
      </c>
      <c r="K31" s="118">
        <v>0</v>
      </c>
      <c r="L31" s="118">
        <v>0.10793</v>
      </c>
      <c r="M31" s="44" t="s">
        <v>308</v>
      </c>
      <c r="N31" s="44" t="s">
        <v>308</v>
      </c>
      <c r="O31" s="44" t="s">
        <v>308</v>
      </c>
      <c r="P31" s="460" t="s">
        <v>308</v>
      </c>
    </row>
    <row r="32" spans="2:16">
      <c r="B32" s="196" t="s">
        <v>139</v>
      </c>
      <c r="C32" s="44" t="s">
        <v>140</v>
      </c>
      <c r="D32" s="93">
        <v>3</v>
      </c>
      <c r="E32" s="44" t="s">
        <v>86</v>
      </c>
      <c r="F32" s="146">
        <v>492</v>
      </c>
      <c r="G32" s="93">
        <v>163</v>
      </c>
      <c r="H32" s="93">
        <v>292</v>
      </c>
      <c r="I32" s="114">
        <f>H32/('Table 1'!F33/5000)</f>
        <v>4.6562209982810252</v>
      </c>
      <c r="J32" s="93">
        <v>1693</v>
      </c>
      <c r="K32" s="118">
        <v>134.98257000000001</v>
      </c>
      <c r="L32" s="118">
        <v>0.82989999999999997</v>
      </c>
      <c r="M32" s="44" t="s">
        <v>308</v>
      </c>
      <c r="N32" s="44" t="s">
        <v>308</v>
      </c>
      <c r="O32" s="44" t="s">
        <v>308</v>
      </c>
      <c r="P32" s="373">
        <v>1401310</v>
      </c>
    </row>
    <row r="33" spans="2:16">
      <c r="B33" s="196" t="s">
        <v>141</v>
      </c>
      <c r="C33" s="44" t="s">
        <v>142</v>
      </c>
      <c r="D33" s="93">
        <v>2</v>
      </c>
      <c r="E33" s="44" t="s">
        <v>89</v>
      </c>
      <c r="F33" s="146">
        <v>0</v>
      </c>
      <c r="G33" s="93">
        <v>55</v>
      </c>
      <c r="H33" s="93">
        <v>79</v>
      </c>
      <c r="I33" s="114">
        <f>H33/('Table 1'!F34/5000)</f>
        <v>3.4114070542716002</v>
      </c>
      <c r="J33" s="93">
        <v>3936</v>
      </c>
      <c r="K33" s="118">
        <v>849.82899999999995</v>
      </c>
      <c r="L33" s="118">
        <v>0.63127999999999995</v>
      </c>
      <c r="M33" s="93">
        <v>12568</v>
      </c>
      <c r="N33" s="118">
        <v>2713.5799900000002</v>
      </c>
      <c r="O33" s="118">
        <v>2.01572</v>
      </c>
      <c r="P33" s="373">
        <v>159175</v>
      </c>
    </row>
    <row r="34" spans="2:16">
      <c r="B34" s="196" t="s">
        <v>143</v>
      </c>
      <c r="C34" s="44" t="s">
        <v>144</v>
      </c>
      <c r="D34" s="93">
        <v>1</v>
      </c>
      <c r="E34" s="44" t="s">
        <v>86</v>
      </c>
      <c r="F34" s="146">
        <v>83</v>
      </c>
      <c r="G34" s="93">
        <v>14</v>
      </c>
      <c r="H34" s="93">
        <v>35</v>
      </c>
      <c r="I34" s="114">
        <f>H34/('Table 1'!F35/5000)</f>
        <v>3.3400771080658092</v>
      </c>
      <c r="J34" s="93">
        <v>9109</v>
      </c>
      <c r="K34" s="118">
        <v>4346.3946299999998</v>
      </c>
      <c r="L34" s="118">
        <v>2.0242200000000001</v>
      </c>
      <c r="M34" s="93">
        <v>35731</v>
      </c>
      <c r="N34" s="118">
        <v>17049.185020000001</v>
      </c>
      <c r="O34" s="118">
        <v>7.9402200000000001</v>
      </c>
      <c r="P34" s="373">
        <v>37012</v>
      </c>
    </row>
    <row r="35" spans="2:16">
      <c r="B35" s="196" t="s">
        <v>145</v>
      </c>
      <c r="C35" s="44" t="s">
        <v>146</v>
      </c>
      <c r="D35" s="93">
        <v>1</v>
      </c>
      <c r="E35" s="44" t="s">
        <v>120</v>
      </c>
      <c r="F35" s="146">
        <v>233</v>
      </c>
      <c r="G35" s="93">
        <v>8</v>
      </c>
      <c r="H35" s="93">
        <v>21</v>
      </c>
      <c r="I35" s="114">
        <f>H35/('Table 1'!F36/5000)</f>
        <v>22.658610271903324</v>
      </c>
      <c r="J35" s="93">
        <v>3068</v>
      </c>
      <c r="K35" s="118">
        <v>16551.57531</v>
      </c>
      <c r="L35" s="118">
        <v>1.2093</v>
      </c>
      <c r="M35" s="93">
        <v>8663</v>
      </c>
      <c r="N35" s="118">
        <v>46736.081140000002</v>
      </c>
      <c r="O35" s="118">
        <v>3.41466</v>
      </c>
      <c r="P35" s="373">
        <v>10972</v>
      </c>
    </row>
    <row r="36" spans="2:16">
      <c r="B36" s="196" t="s">
        <v>147</v>
      </c>
      <c r="C36" s="44" t="s">
        <v>148</v>
      </c>
      <c r="D36" s="93">
        <v>2</v>
      </c>
      <c r="E36" s="44" t="s">
        <v>89</v>
      </c>
      <c r="F36" s="146">
        <v>1451</v>
      </c>
      <c r="G36" s="93">
        <v>116</v>
      </c>
      <c r="H36" s="93">
        <v>103</v>
      </c>
      <c r="I36" s="114">
        <f>H36/('Table 1'!F37/5000)</f>
        <v>5.419911597558408</v>
      </c>
      <c r="J36" s="93">
        <v>9968</v>
      </c>
      <c r="K36" s="118">
        <v>2622.6057700000001</v>
      </c>
      <c r="L36" s="118">
        <v>0.89802000000000004</v>
      </c>
      <c r="M36" s="93">
        <v>111834</v>
      </c>
      <c r="N36" s="118">
        <v>29423.805509999998</v>
      </c>
      <c r="O36" s="118">
        <v>10.075139999999999</v>
      </c>
      <c r="P36" s="373">
        <v>83807</v>
      </c>
    </row>
    <row r="37" spans="2:16">
      <c r="B37" s="196" t="s">
        <v>149</v>
      </c>
      <c r="C37" s="44" t="s">
        <v>150</v>
      </c>
      <c r="D37" s="93">
        <v>2</v>
      </c>
      <c r="E37" s="44" t="s">
        <v>86</v>
      </c>
      <c r="F37" s="146">
        <v>3500</v>
      </c>
      <c r="G37" s="93">
        <v>137</v>
      </c>
      <c r="H37" s="93">
        <v>234</v>
      </c>
      <c r="I37" s="114">
        <f>H37/('Table 1'!F38/5000)</f>
        <v>3.0581039755351682</v>
      </c>
      <c r="J37" s="93">
        <v>42099</v>
      </c>
      <c r="K37" s="118">
        <v>2750.9213500000001</v>
      </c>
      <c r="L37" s="118">
        <v>1.3958600000000001</v>
      </c>
      <c r="M37" s="44" t="s">
        <v>308</v>
      </c>
      <c r="N37" s="118">
        <v>0</v>
      </c>
      <c r="O37" s="44" t="s">
        <v>308</v>
      </c>
      <c r="P37" s="373">
        <v>673564</v>
      </c>
    </row>
    <row r="38" spans="2:16">
      <c r="B38" s="196" t="s">
        <v>151</v>
      </c>
      <c r="C38" s="44" t="s">
        <v>152</v>
      </c>
      <c r="D38" s="93">
        <v>2</v>
      </c>
      <c r="E38" s="44" t="s">
        <v>86</v>
      </c>
      <c r="F38" s="146">
        <v>84</v>
      </c>
      <c r="G38" s="93">
        <v>19</v>
      </c>
      <c r="H38" s="93">
        <v>35</v>
      </c>
      <c r="I38" s="114">
        <f>H38/('Table 1'!F39/5000)</f>
        <v>2.4944054050201689</v>
      </c>
      <c r="J38" s="93">
        <v>611</v>
      </c>
      <c r="K38" s="118">
        <v>217.72595999999999</v>
      </c>
      <c r="L38" s="118">
        <v>0.41283999999999998</v>
      </c>
      <c r="M38" s="93">
        <v>4272</v>
      </c>
      <c r="N38" s="118">
        <v>1522.29998</v>
      </c>
      <c r="O38" s="118">
        <v>2.8864899999999998</v>
      </c>
      <c r="P38" s="373">
        <v>21097</v>
      </c>
    </row>
    <row r="39" spans="2:16">
      <c r="B39" s="196" t="s">
        <v>153</v>
      </c>
      <c r="C39" s="44" t="s">
        <v>154</v>
      </c>
      <c r="D39" s="93">
        <v>2</v>
      </c>
      <c r="E39" s="44" t="s">
        <v>86</v>
      </c>
      <c r="F39" s="146">
        <v>4472</v>
      </c>
      <c r="G39" s="93">
        <v>76</v>
      </c>
      <c r="H39" s="93">
        <v>117</v>
      </c>
      <c r="I39" s="114">
        <f>H39/('Table 1'!F40/5000)</f>
        <v>2.5664310814545743</v>
      </c>
      <c r="J39" s="93">
        <v>16383</v>
      </c>
      <c r="K39" s="118">
        <v>1796.83079</v>
      </c>
      <c r="L39" s="118">
        <v>1.5085599999999999</v>
      </c>
      <c r="M39" s="93">
        <v>13565</v>
      </c>
      <c r="N39" s="118">
        <v>1487.7622899999999</v>
      </c>
      <c r="O39" s="118">
        <v>1.24908</v>
      </c>
      <c r="P39" s="373">
        <v>265157</v>
      </c>
    </row>
    <row r="40" spans="2:16">
      <c r="B40" s="196" t="s">
        <v>155</v>
      </c>
      <c r="C40" s="44" t="s">
        <v>156</v>
      </c>
      <c r="D40" s="93">
        <v>1</v>
      </c>
      <c r="E40" s="44" t="s">
        <v>120</v>
      </c>
      <c r="F40" s="146">
        <v>19</v>
      </c>
      <c r="G40" s="93">
        <v>13</v>
      </c>
      <c r="H40" s="93">
        <v>27</v>
      </c>
      <c r="I40" s="114">
        <f>H40/('Table 1'!F41/5000)</f>
        <v>14.488087572440438</v>
      </c>
      <c r="J40" s="93">
        <v>128</v>
      </c>
      <c r="K40" s="118">
        <v>343.42133999999999</v>
      </c>
      <c r="L40" s="118">
        <v>4.7620000000000003E-2</v>
      </c>
      <c r="M40" s="93">
        <v>19685</v>
      </c>
      <c r="N40" s="118">
        <v>52814.445160000003</v>
      </c>
      <c r="O40" s="118">
        <v>7.3232900000000001</v>
      </c>
      <c r="P40" s="373">
        <v>23617</v>
      </c>
    </row>
    <row r="41" spans="2:16">
      <c r="B41" s="196" t="s">
        <v>157</v>
      </c>
      <c r="C41" s="44" t="s">
        <v>158</v>
      </c>
      <c r="D41" s="93">
        <v>2</v>
      </c>
      <c r="E41" s="44" t="s">
        <v>120</v>
      </c>
      <c r="F41" s="146">
        <v>60</v>
      </c>
      <c r="G41" s="93">
        <v>3</v>
      </c>
      <c r="H41" s="93">
        <v>16</v>
      </c>
      <c r="I41" s="114">
        <f>H41/('Table 1'!F42/5000)</f>
        <v>10.834236186348864</v>
      </c>
      <c r="J41" s="93">
        <v>4151</v>
      </c>
      <c r="K41" s="118">
        <v>14054.035749999999</v>
      </c>
      <c r="L41" s="118">
        <v>1.54427</v>
      </c>
      <c r="M41" s="93">
        <v>1317</v>
      </c>
      <c r="N41" s="118">
        <v>4458.96533</v>
      </c>
      <c r="O41" s="118">
        <v>0.48996000000000001</v>
      </c>
      <c r="P41" s="373">
        <v>9943</v>
      </c>
    </row>
    <row r="42" spans="2:16">
      <c r="B42" s="196" t="s">
        <v>159</v>
      </c>
      <c r="C42" s="44" t="s">
        <v>160</v>
      </c>
      <c r="D42" s="93">
        <v>3</v>
      </c>
      <c r="E42" s="44" t="s">
        <v>161</v>
      </c>
      <c r="F42" s="146">
        <v>0</v>
      </c>
      <c r="G42" s="93">
        <v>11</v>
      </c>
      <c r="H42" s="93">
        <v>1</v>
      </c>
      <c r="I42" s="114">
        <f>H42/('Table 1'!F43/5000)</f>
        <v>0.28597574925646307</v>
      </c>
      <c r="J42" s="93">
        <v>22</v>
      </c>
      <c r="K42" s="118">
        <v>31.457329999999999</v>
      </c>
      <c r="L42" s="118">
        <v>1.0449999999999999E-2</v>
      </c>
      <c r="M42" s="44" t="s">
        <v>308</v>
      </c>
      <c r="N42" s="44" t="s">
        <v>308</v>
      </c>
      <c r="O42" s="44" t="s">
        <v>308</v>
      </c>
      <c r="P42" s="373">
        <v>711</v>
      </c>
    </row>
    <row r="43" spans="2:16">
      <c r="B43" s="196" t="s">
        <v>162</v>
      </c>
      <c r="C43" s="44" t="s">
        <v>163</v>
      </c>
      <c r="D43" s="93">
        <v>2</v>
      </c>
      <c r="E43" s="44" t="s">
        <v>86</v>
      </c>
      <c r="F43" s="146">
        <v>15</v>
      </c>
      <c r="G43" s="93">
        <v>24</v>
      </c>
      <c r="H43" s="93">
        <v>47</v>
      </c>
      <c r="I43" s="114">
        <f>H43/('Table 1'!F44/5000)</f>
        <v>3.8473502398454511</v>
      </c>
      <c r="J43" s="93">
        <v>5384</v>
      </c>
      <c r="K43" s="118">
        <v>2203.6312400000002</v>
      </c>
      <c r="L43" s="118">
        <v>0.23104</v>
      </c>
      <c r="M43" s="93">
        <v>41765</v>
      </c>
      <c r="N43" s="118">
        <v>17094.10455</v>
      </c>
      <c r="O43" s="118">
        <v>1.79226</v>
      </c>
      <c r="P43" s="373">
        <v>29863</v>
      </c>
    </row>
    <row r="44" spans="2:16">
      <c r="B44" s="196" t="s">
        <v>164</v>
      </c>
      <c r="C44" s="44" t="s">
        <v>165</v>
      </c>
      <c r="D44" s="93">
        <v>2</v>
      </c>
      <c r="E44" s="44" t="s">
        <v>86</v>
      </c>
      <c r="F44" s="146">
        <v>53</v>
      </c>
      <c r="G44" s="93">
        <v>125</v>
      </c>
      <c r="H44" s="93">
        <v>299</v>
      </c>
      <c r="I44" s="114">
        <f>H44/('Table 1'!F45/5000)</f>
        <v>3.5118380655057631</v>
      </c>
      <c r="J44" s="93">
        <v>27048</v>
      </c>
      <c r="K44" s="118">
        <v>1588.43137</v>
      </c>
      <c r="L44" s="118">
        <v>1.1515200000000001</v>
      </c>
      <c r="M44" s="44" t="s">
        <v>308</v>
      </c>
      <c r="N44" s="44" t="s">
        <v>308</v>
      </c>
      <c r="O44" s="44" t="s">
        <v>308</v>
      </c>
      <c r="P44" s="373">
        <v>1944023</v>
      </c>
    </row>
    <row r="45" spans="2:16">
      <c r="B45" s="196" t="s">
        <v>166</v>
      </c>
      <c r="C45" s="44" t="s">
        <v>167</v>
      </c>
      <c r="D45" s="93">
        <v>1</v>
      </c>
      <c r="E45" s="44" t="s">
        <v>86</v>
      </c>
      <c r="F45" s="146">
        <v>309</v>
      </c>
      <c r="G45" s="93">
        <v>17</v>
      </c>
      <c r="H45" s="93">
        <v>0</v>
      </c>
      <c r="I45" s="114">
        <f>H45/('Table 1'!F46/5000)</f>
        <v>0</v>
      </c>
      <c r="J45" s="93">
        <v>0</v>
      </c>
      <c r="K45" s="118">
        <v>0</v>
      </c>
      <c r="L45" s="118">
        <v>0</v>
      </c>
      <c r="M45" s="44" t="s">
        <v>308</v>
      </c>
      <c r="N45" s="44" t="s">
        <v>308</v>
      </c>
      <c r="O45" s="44" t="s">
        <v>308</v>
      </c>
      <c r="P45" s="373">
        <v>2214</v>
      </c>
    </row>
    <row r="46" spans="2:16">
      <c r="B46" s="196" t="s">
        <v>168</v>
      </c>
      <c r="C46" s="44" t="s">
        <v>169</v>
      </c>
      <c r="D46" s="93">
        <v>2</v>
      </c>
      <c r="E46" s="44" t="s">
        <v>86</v>
      </c>
      <c r="F46" s="146">
        <v>100</v>
      </c>
      <c r="G46" s="93">
        <v>42</v>
      </c>
      <c r="H46" s="93">
        <v>118</v>
      </c>
      <c r="I46" s="114">
        <f>H46/('Table 1'!F47/5000)</f>
        <v>4.3734155634293508</v>
      </c>
      <c r="J46" s="93">
        <v>9372</v>
      </c>
      <c r="K46" s="118">
        <v>1736.76486</v>
      </c>
      <c r="L46" s="118">
        <v>0.94199999999999995</v>
      </c>
      <c r="M46" s="44" t="s">
        <v>308</v>
      </c>
      <c r="N46" s="44" t="s">
        <v>308</v>
      </c>
      <c r="O46" s="44" t="s">
        <v>308</v>
      </c>
      <c r="P46" s="373">
        <v>47523</v>
      </c>
    </row>
    <row r="47" spans="2:16">
      <c r="B47" s="196" t="s">
        <v>170</v>
      </c>
      <c r="C47" s="44" t="s">
        <v>171</v>
      </c>
      <c r="D47" s="93">
        <v>1</v>
      </c>
      <c r="E47" s="44" t="s">
        <v>120</v>
      </c>
      <c r="F47" s="146">
        <v>286</v>
      </c>
      <c r="G47" s="93">
        <v>8</v>
      </c>
      <c r="H47" s="93">
        <v>9</v>
      </c>
      <c r="I47" s="114">
        <f>H47/('Table 1'!F48/5000)</f>
        <v>8.5894254628745941</v>
      </c>
      <c r="J47" s="93">
        <v>3556</v>
      </c>
      <c r="K47" s="118">
        <v>16968.887190000001</v>
      </c>
      <c r="L47" s="118">
        <v>2.17625</v>
      </c>
      <c r="M47" s="93">
        <v>2270</v>
      </c>
      <c r="N47" s="118">
        <v>10832.21989</v>
      </c>
      <c r="O47" s="118">
        <v>1.38923</v>
      </c>
      <c r="P47" s="373">
        <v>6905</v>
      </c>
    </row>
    <row r="48" spans="2:16">
      <c r="B48" s="196" t="s">
        <v>172</v>
      </c>
      <c r="C48" s="44" t="s">
        <v>173</v>
      </c>
      <c r="D48" s="93">
        <v>2</v>
      </c>
      <c r="E48" s="44" t="s">
        <v>86</v>
      </c>
      <c r="F48" s="146">
        <v>965</v>
      </c>
      <c r="G48" s="93">
        <v>28</v>
      </c>
      <c r="H48" s="93">
        <v>46</v>
      </c>
      <c r="I48" s="114">
        <f>H48/('Table 1'!F49/5000)</f>
        <v>3.6454701071451217</v>
      </c>
      <c r="J48" s="93">
        <v>928</v>
      </c>
      <c r="K48" s="118">
        <v>367.71697999999998</v>
      </c>
      <c r="L48" s="118">
        <v>0.45985999999999999</v>
      </c>
      <c r="M48" s="93">
        <v>12419</v>
      </c>
      <c r="N48" s="118">
        <v>4920.9884000000002</v>
      </c>
      <c r="O48" s="118">
        <v>6.1541100000000002</v>
      </c>
      <c r="P48" s="373">
        <v>48383</v>
      </c>
    </row>
    <row r="49" spans="2:16">
      <c r="B49" s="196" t="s">
        <v>174</v>
      </c>
      <c r="C49" s="44" t="s">
        <v>175</v>
      </c>
      <c r="D49" s="93">
        <v>3</v>
      </c>
      <c r="E49" s="44" t="s">
        <v>86</v>
      </c>
      <c r="F49" s="146">
        <v>336</v>
      </c>
      <c r="G49" s="93">
        <v>52</v>
      </c>
      <c r="H49" s="93">
        <v>56</v>
      </c>
      <c r="I49" s="114">
        <f>H49/('Table 1'!F50/5000)</f>
        <v>2.3845007451564828</v>
      </c>
      <c r="J49" s="93">
        <v>10761</v>
      </c>
      <c r="K49" s="118">
        <v>2291.03683</v>
      </c>
      <c r="L49" s="118">
        <v>1.0786899999999999</v>
      </c>
      <c r="M49" s="93">
        <v>7950</v>
      </c>
      <c r="N49" s="118">
        <v>1692.5697299999999</v>
      </c>
      <c r="O49" s="118">
        <v>0.79691000000000001</v>
      </c>
      <c r="P49" s="373">
        <v>182180</v>
      </c>
    </row>
    <row r="50" spans="2:16">
      <c r="B50" s="196" t="s">
        <v>176</v>
      </c>
      <c r="C50" s="44" t="s">
        <v>177</v>
      </c>
      <c r="D50" s="93">
        <v>2</v>
      </c>
      <c r="E50" s="44" t="s">
        <v>120</v>
      </c>
      <c r="F50" s="146">
        <v>277</v>
      </c>
      <c r="G50" s="93">
        <v>36</v>
      </c>
      <c r="H50" s="93">
        <v>44</v>
      </c>
      <c r="I50" s="114">
        <f>H50/('Table 1'!F51/5000)</f>
        <v>5.2952078369075988</v>
      </c>
      <c r="J50" s="93">
        <v>12000</v>
      </c>
      <c r="K50" s="118">
        <v>7220.7379600000004</v>
      </c>
      <c r="L50" s="118">
        <v>3.0503300000000002</v>
      </c>
      <c r="M50" s="93">
        <v>10982</v>
      </c>
      <c r="N50" s="118">
        <v>6608.1786899999997</v>
      </c>
      <c r="O50" s="118">
        <v>2.79156</v>
      </c>
      <c r="P50" s="460" t="s">
        <v>308</v>
      </c>
    </row>
    <row r="51" spans="2:16">
      <c r="B51" s="196" t="s">
        <v>178</v>
      </c>
      <c r="C51" s="44" t="s">
        <v>179</v>
      </c>
      <c r="D51" s="93">
        <v>2</v>
      </c>
      <c r="E51" s="44" t="s">
        <v>120</v>
      </c>
      <c r="F51" s="146">
        <v>4</v>
      </c>
      <c r="G51" s="93">
        <v>112</v>
      </c>
      <c r="H51" s="93">
        <v>117</v>
      </c>
      <c r="I51" s="114">
        <f>H51/('Table 1'!F52/5000)</f>
        <v>5.1561384489277868</v>
      </c>
      <c r="J51" s="93">
        <v>4674</v>
      </c>
      <c r="K51" s="118">
        <v>1029.9056</v>
      </c>
      <c r="L51" s="118">
        <v>1.76444</v>
      </c>
      <c r="M51" s="93">
        <v>3927</v>
      </c>
      <c r="N51" s="118">
        <v>865.30579999999998</v>
      </c>
      <c r="O51" s="118">
        <v>1.48245</v>
      </c>
      <c r="P51" s="373">
        <v>88645</v>
      </c>
    </row>
    <row r="52" spans="2:16">
      <c r="B52" s="196" t="s">
        <v>180</v>
      </c>
      <c r="C52" s="44" t="s">
        <v>181</v>
      </c>
      <c r="D52" s="93">
        <v>3</v>
      </c>
      <c r="E52" s="44" t="s">
        <v>120</v>
      </c>
      <c r="F52" s="146">
        <v>0</v>
      </c>
      <c r="G52" s="93">
        <v>10</v>
      </c>
      <c r="H52" s="93">
        <v>7</v>
      </c>
      <c r="I52" s="114">
        <f>H52/('Table 1'!F53/5000)</f>
        <v>1.4721345951629863</v>
      </c>
      <c r="J52" s="93">
        <v>274</v>
      </c>
      <c r="K52" s="118">
        <v>288.11777000000001</v>
      </c>
      <c r="L52" s="118">
        <v>1.2685200000000001</v>
      </c>
      <c r="M52" s="93">
        <v>8076</v>
      </c>
      <c r="N52" s="118">
        <v>8492.1135599999998</v>
      </c>
      <c r="O52" s="118">
        <v>37.388890000000004</v>
      </c>
      <c r="P52" s="373">
        <v>24765</v>
      </c>
    </row>
    <row r="53" spans="2:16">
      <c r="B53" s="196" t="s">
        <v>182</v>
      </c>
      <c r="C53" s="44" t="s">
        <v>183</v>
      </c>
      <c r="D53" s="93">
        <v>3</v>
      </c>
      <c r="E53" s="44" t="s">
        <v>86</v>
      </c>
      <c r="F53" s="146">
        <v>494</v>
      </c>
      <c r="G53" s="93">
        <v>43</v>
      </c>
      <c r="H53" s="93">
        <v>61</v>
      </c>
      <c r="I53" s="114">
        <f>H53/('Table 1'!F54/5000)</f>
        <v>2.2025318283902742</v>
      </c>
      <c r="J53" s="93">
        <v>8232</v>
      </c>
      <c r="K53" s="118">
        <v>1486.1673800000001</v>
      </c>
      <c r="L53" s="118">
        <v>1.1376500000000001</v>
      </c>
      <c r="M53" s="93">
        <v>15655</v>
      </c>
      <c r="N53" s="118">
        <v>2826.2816200000002</v>
      </c>
      <c r="O53" s="118">
        <v>2.1634899999999999</v>
      </c>
      <c r="P53" s="373">
        <v>86660</v>
      </c>
    </row>
    <row r="54" spans="2:16">
      <c r="B54" s="196" t="s">
        <v>184</v>
      </c>
      <c r="C54" s="44" t="s">
        <v>185</v>
      </c>
      <c r="D54" s="93">
        <v>1</v>
      </c>
      <c r="E54" s="44" t="s">
        <v>120</v>
      </c>
      <c r="F54" s="146">
        <v>20</v>
      </c>
      <c r="G54" s="93">
        <v>11</v>
      </c>
      <c r="H54" s="93">
        <v>29</v>
      </c>
      <c r="I54" s="114">
        <f>H54/('Table 1'!F55/5000)</f>
        <v>13.223894208846328</v>
      </c>
      <c r="J54" s="93">
        <v>5400</v>
      </c>
      <c r="K54" s="118">
        <v>12311.9015</v>
      </c>
      <c r="L54" s="118">
        <v>3.2142900000000001</v>
      </c>
      <c r="M54" s="93">
        <v>26810</v>
      </c>
      <c r="N54" s="118">
        <v>61126.310989999998</v>
      </c>
      <c r="O54" s="118">
        <v>15.95833</v>
      </c>
      <c r="P54" s="373">
        <v>39962</v>
      </c>
    </row>
    <row r="55" spans="2:16">
      <c r="B55" s="196" t="s">
        <v>186</v>
      </c>
      <c r="C55" s="44" t="s">
        <v>187</v>
      </c>
      <c r="D55" s="93">
        <v>2</v>
      </c>
      <c r="E55" s="44" t="s">
        <v>86</v>
      </c>
      <c r="F55" s="146">
        <v>64</v>
      </c>
      <c r="G55" s="93">
        <v>13</v>
      </c>
      <c r="H55" s="93">
        <v>15</v>
      </c>
      <c r="I55" s="114">
        <f>H55/('Table 1'!F56/5000)</f>
        <v>1.2266727727711357</v>
      </c>
      <c r="J55" s="93">
        <v>2998</v>
      </c>
      <c r="K55" s="118">
        <v>1225.85499</v>
      </c>
      <c r="L55" s="118">
        <v>1.38029</v>
      </c>
      <c r="M55" s="93">
        <v>4192</v>
      </c>
      <c r="N55" s="118">
        <v>1714.0707500000001</v>
      </c>
      <c r="O55" s="118">
        <v>1.9300200000000001</v>
      </c>
      <c r="P55" s="373">
        <v>37588</v>
      </c>
    </row>
    <row r="56" spans="2:16">
      <c r="B56" s="196" t="s">
        <v>188</v>
      </c>
      <c r="C56" s="44" t="s">
        <v>189</v>
      </c>
      <c r="D56" s="93">
        <v>3</v>
      </c>
      <c r="E56" s="44" t="s">
        <v>86</v>
      </c>
      <c r="F56" s="146">
        <v>0</v>
      </c>
      <c r="G56" s="93">
        <v>28</v>
      </c>
      <c r="H56" s="93">
        <v>56</v>
      </c>
      <c r="I56" s="114">
        <f>H56/('Table 1'!F57/5000)</f>
        <v>3.2217606922182975</v>
      </c>
      <c r="J56" s="93">
        <v>4273</v>
      </c>
      <c r="K56" s="118">
        <v>1229.15924</v>
      </c>
      <c r="L56" s="118">
        <v>0.49941999999999998</v>
      </c>
      <c r="M56" s="93">
        <v>4159</v>
      </c>
      <c r="N56" s="118">
        <v>1196.3663100000001</v>
      </c>
      <c r="O56" s="118">
        <v>0.48609000000000002</v>
      </c>
      <c r="P56" s="373">
        <v>32480</v>
      </c>
    </row>
    <row r="57" spans="2:16">
      <c r="B57" s="196" t="s">
        <v>190</v>
      </c>
      <c r="C57" s="44" t="s">
        <v>191</v>
      </c>
      <c r="D57" s="93">
        <v>2</v>
      </c>
      <c r="E57" s="44" t="s">
        <v>86</v>
      </c>
      <c r="F57" s="146">
        <v>199</v>
      </c>
      <c r="G57" s="93">
        <v>15</v>
      </c>
      <c r="H57" s="93">
        <v>60</v>
      </c>
      <c r="I57" s="114">
        <f>H57/('Table 1'!F58/5000)</f>
        <v>13.404226799517447</v>
      </c>
      <c r="J57" s="93">
        <v>3888</v>
      </c>
      <c r="K57" s="118">
        <v>4342.9694799999997</v>
      </c>
      <c r="L57" s="118">
        <v>0.59696000000000005</v>
      </c>
      <c r="M57" s="93">
        <v>30765</v>
      </c>
      <c r="N57" s="118">
        <v>34365.086459999999</v>
      </c>
      <c r="O57" s="118">
        <v>4.72363</v>
      </c>
      <c r="P57" s="373">
        <v>21066</v>
      </c>
    </row>
    <row r="58" spans="2:16">
      <c r="B58" s="196" t="s">
        <v>192</v>
      </c>
      <c r="C58" s="44" t="s">
        <v>193</v>
      </c>
      <c r="D58" s="93">
        <v>2</v>
      </c>
      <c r="E58" s="44" t="s">
        <v>86</v>
      </c>
      <c r="F58" s="146">
        <v>0</v>
      </c>
      <c r="G58" s="93">
        <v>15</v>
      </c>
      <c r="H58" s="93">
        <v>38</v>
      </c>
      <c r="I58" s="114">
        <f>H58/('Table 1'!F59/5000)</f>
        <v>4.0924462058715836</v>
      </c>
      <c r="J58" s="93">
        <v>15963</v>
      </c>
      <c r="K58" s="118">
        <v>8595.7524699999994</v>
      </c>
      <c r="L58" s="118">
        <v>3.7818100000000001</v>
      </c>
      <c r="M58" s="93">
        <v>7131</v>
      </c>
      <c r="N58" s="118">
        <v>3839.8991999999998</v>
      </c>
      <c r="O58" s="118">
        <v>1.6894100000000001</v>
      </c>
      <c r="P58" s="373">
        <v>49479</v>
      </c>
    </row>
    <row r="59" spans="2:16">
      <c r="B59" s="196" t="s">
        <v>194</v>
      </c>
      <c r="C59" s="44" t="s">
        <v>195</v>
      </c>
      <c r="D59" s="93">
        <v>3</v>
      </c>
      <c r="E59" s="44" t="s">
        <v>120</v>
      </c>
      <c r="F59" s="146">
        <v>1879</v>
      </c>
      <c r="G59" s="93">
        <v>33</v>
      </c>
      <c r="H59" s="93">
        <v>28</v>
      </c>
      <c r="I59" s="114">
        <f>H59/('Table 1'!F60/5000)</f>
        <v>3.2868479128515751</v>
      </c>
      <c r="J59" s="93">
        <v>7212</v>
      </c>
      <c r="K59" s="118">
        <v>4232.9905600000002</v>
      </c>
      <c r="L59" s="118">
        <v>3.12208</v>
      </c>
      <c r="M59" s="93">
        <v>17212</v>
      </c>
      <c r="N59" s="118">
        <v>10102.36184</v>
      </c>
      <c r="O59" s="118">
        <v>7.4510800000000001</v>
      </c>
      <c r="P59" s="373">
        <v>62091</v>
      </c>
    </row>
    <row r="60" spans="2:16">
      <c r="B60" s="196" t="s">
        <v>196</v>
      </c>
      <c r="C60" s="44" t="s">
        <v>197</v>
      </c>
      <c r="D60" s="93">
        <v>1</v>
      </c>
      <c r="E60" s="44" t="s">
        <v>89</v>
      </c>
      <c r="F60" s="146">
        <v>61</v>
      </c>
      <c r="G60" s="93">
        <v>32</v>
      </c>
      <c r="H60" s="93">
        <v>84</v>
      </c>
      <c r="I60" s="114">
        <f>H60/('Table 1'!F61/5000)</f>
        <v>8.4471350133746306</v>
      </c>
      <c r="J60" s="93">
        <v>5506</v>
      </c>
      <c r="K60" s="118">
        <v>2768.44794</v>
      </c>
      <c r="L60" s="118">
        <v>0.52563000000000004</v>
      </c>
      <c r="M60" s="44" t="s">
        <v>159</v>
      </c>
      <c r="N60" s="44" t="s">
        <v>308</v>
      </c>
      <c r="O60" s="44" t="s">
        <v>308</v>
      </c>
      <c r="P60" s="460" t="s">
        <v>308</v>
      </c>
    </row>
    <row r="61" spans="2:16">
      <c r="B61" s="196" t="s">
        <v>198</v>
      </c>
      <c r="C61" s="44" t="s">
        <v>199</v>
      </c>
      <c r="D61" s="93">
        <v>1</v>
      </c>
      <c r="E61" s="44" t="s">
        <v>89</v>
      </c>
      <c r="F61" s="146">
        <v>1805</v>
      </c>
      <c r="G61" s="93">
        <v>37</v>
      </c>
      <c r="H61" s="93">
        <v>139</v>
      </c>
      <c r="I61" s="114">
        <f>H61/('Table 1'!F62/5000)</f>
        <v>7.8952151588131052</v>
      </c>
      <c r="J61" s="93">
        <v>31031</v>
      </c>
      <c r="K61" s="118">
        <v>8812.8209200000001</v>
      </c>
      <c r="L61" s="118">
        <v>1.9188099999999999</v>
      </c>
      <c r="M61" s="93">
        <v>358180</v>
      </c>
      <c r="N61" s="118">
        <v>101723.31531000001</v>
      </c>
      <c r="O61" s="118">
        <v>22.148160000000001</v>
      </c>
      <c r="P61" s="373">
        <v>131191</v>
      </c>
    </row>
    <row r="62" spans="2:16">
      <c r="B62" s="196" t="s">
        <v>200</v>
      </c>
      <c r="C62" s="44" t="s">
        <v>201</v>
      </c>
      <c r="D62" s="93">
        <v>3</v>
      </c>
      <c r="E62" s="44" t="s">
        <v>86</v>
      </c>
      <c r="F62" s="146">
        <v>1084</v>
      </c>
      <c r="G62" s="93">
        <v>83</v>
      </c>
      <c r="H62" s="93">
        <v>103</v>
      </c>
      <c r="I62" s="114">
        <f>H62/('Table 1'!F63/5000)</f>
        <v>2.2097124370339221</v>
      </c>
      <c r="J62" s="93">
        <v>24334</v>
      </c>
      <c r="K62" s="118">
        <v>2610.2496299999998</v>
      </c>
      <c r="L62" s="118">
        <v>3.4043100000000002</v>
      </c>
      <c r="M62" s="44" t="s">
        <v>308</v>
      </c>
      <c r="N62" s="44" t="s">
        <v>308</v>
      </c>
      <c r="O62" s="44" t="s">
        <v>308</v>
      </c>
      <c r="P62" s="373">
        <v>377344</v>
      </c>
    </row>
    <row r="63" spans="2:16">
      <c r="B63" s="196" t="s">
        <v>202</v>
      </c>
      <c r="C63" s="44" t="s">
        <v>203</v>
      </c>
      <c r="D63" s="93">
        <v>2</v>
      </c>
      <c r="E63" s="44" t="s">
        <v>89</v>
      </c>
      <c r="F63" s="146">
        <v>253</v>
      </c>
      <c r="G63" s="93">
        <v>70</v>
      </c>
      <c r="H63" s="93">
        <v>141</v>
      </c>
      <c r="I63" s="114">
        <f>H63/('Table 1'!F64/5000)</f>
        <v>4.1526771514401837</v>
      </c>
      <c r="J63" s="93">
        <v>24501</v>
      </c>
      <c r="K63" s="118">
        <v>3607.9696100000001</v>
      </c>
      <c r="L63" s="118">
        <v>0.86343999999999999</v>
      </c>
      <c r="M63" s="93">
        <v>100191</v>
      </c>
      <c r="N63" s="118">
        <v>14753.931790000001</v>
      </c>
      <c r="O63" s="118">
        <v>3.53084</v>
      </c>
      <c r="P63" s="373">
        <v>72544</v>
      </c>
    </row>
    <row r="64" spans="2:16">
      <c r="B64" s="196" t="s">
        <v>204</v>
      </c>
      <c r="C64" s="44" t="s">
        <v>205</v>
      </c>
      <c r="D64" s="93">
        <v>1</v>
      </c>
      <c r="E64" s="44" t="s">
        <v>86</v>
      </c>
      <c r="F64" s="146">
        <v>23</v>
      </c>
      <c r="G64" s="93">
        <v>46</v>
      </c>
      <c r="H64" s="93">
        <v>107</v>
      </c>
      <c r="I64" s="114">
        <f>H64/('Table 1'!F65/5000)</f>
        <v>2.5813984907262655</v>
      </c>
      <c r="J64" s="93">
        <v>24764</v>
      </c>
      <c r="K64" s="118">
        <v>2987.1846799999998</v>
      </c>
      <c r="L64" s="118">
        <v>2.2031999999999998</v>
      </c>
      <c r="M64" s="44" t="s">
        <v>308</v>
      </c>
      <c r="N64" s="44" t="s">
        <v>308</v>
      </c>
      <c r="O64" s="44" t="s">
        <v>308</v>
      </c>
      <c r="P64" s="460" t="s">
        <v>308</v>
      </c>
    </row>
    <row r="65" spans="2:16">
      <c r="B65" s="196" t="s">
        <v>206</v>
      </c>
      <c r="C65" s="44" t="s">
        <v>207</v>
      </c>
      <c r="D65" s="93">
        <v>3</v>
      </c>
      <c r="E65" s="44" t="s">
        <v>86</v>
      </c>
      <c r="F65" s="146">
        <v>877</v>
      </c>
      <c r="G65" s="93">
        <v>46</v>
      </c>
      <c r="H65" s="93">
        <v>30</v>
      </c>
      <c r="I65" s="114">
        <f>H65/('Table 1'!F66/5000)</f>
        <v>1.7389892994191776</v>
      </c>
      <c r="J65" s="93">
        <v>0</v>
      </c>
      <c r="K65" s="118">
        <v>0</v>
      </c>
      <c r="L65" s="118">
        <v>0</v>
      </c>
      <c r="M65" s="44" t="s">
        <v>308</v>
      </c>
      <c r="N65" s="44" t="s">
        <v>308</v>
      </c>
      <c r="O65" s="44" t="s">
        <v>308</v>
      </c>
      <c r="P65" s="373">
        <v>65876</v>
      </c>
    </row>
    <row r="66" spans="2:16">
      <c r="B66" s="196" t="s">
        <v>208</v>
      </c>
      <c r="C66" s="44" t="s">
        <v>209</v>
      </c>
      <c r="D66" s="93">
        <v>3</v>
      </c>
      <c r="E66" s="44" t="s">
        <v>86</v>
      </c>
      <c r="F66" s="146">
        <v>0</v>
      </c>
      <c r="G66" s="93">
        <v>17</v>
      </c>
      <c r="H66" s="93">
        <v>27</v>
      </c>
      <c r="I66" s="114">
        <f>H66/('Table 1'!F67/5000)</f>
        <v>2.1408182683158894</v>
      </c>
      <c r="J66" s="93">
        <v>4915</v>
      </c>
      <c r="K66" s="118">
        <v>1948.54107</v>
      </c>
      <c r="L66" s="118">
        <v>1.09514</v>
      </c>
      <c r="M66" s="93">
        <v>31225</v>
      </c>
      <c r="N66" s="118">
        <v>12379.083409999999</v>
      </c>
      <c r="O66" s="118">
        <v>6.9574400000000001</v>
      </c>
      <c r="P66" s="373">
        <v>54114</v>
      </c>
    </row>
    <row r="67" spans="2:16">
      <c r="B67" s="196" t="s">
        <v>210</v>
      </c>
      <c r="C67" s="44" t="s">
        <v>211</v>
      </c>
      <c r="D67" s="93">
        <v>1</v>
      </c>
      <c r="E67" s="44" t="s">
        <v>86</v>
      </c>
      <c r="F67" s="146">
        <v>0</v>
      </c>
      <c r="G67" s="93">
        <v>21</v>
      </c>
      <c r="H67" s="93">
        <v>35</v>
      </c>
      <c r="I67" s="114">
        <f>H67/('Table 1'!F68/5000)</f>
        <v>3.8553048995417694</v>
      </c>
      <c r="J67" s="93">
        <v>1378</v>
      </c>
      <c r="K67" s="118">
        <v>758.94430999999997</v>
      </c>
      <c r="L67" s="118">
        <v>3.1318199999999998</v>
      </c>
      <c r="M67" s="93">
        <v>200</v>
      </c>
      <c r="N67" s="118">
        <v>110.15157000000001</v>
      </c>
      <c r="O67" s="118">
        <v>0.45455000000000001</v>
      </c>
      <c r="P67" s="373">
        <v>3100</v>
      </c>
    </row>
    <row r="68" spans="2:16">
      <c r="B68" s="196" t="s">
        <v>212</v>
      </c>
      <c r="C68" s="44" t="s">
        <v>213</v>
      </c>
      <c r="D68" s="93">
        <v>2</v>
      </c>
      <c r="E68" s="44" t="s">
        <v>86</v>
      </c>
      <c r="F68" s="146">
        <v>14</v>
      </c>
      <c r="G68" s="93">
        <v>10</v>
      </c>
      <c r="H68" s="93">
        <v>12</v>
      </c>
      <c r="I68" s="114">
        <f>H68/('Table 1'!F69/5000)</f>
        <v>1.4882797966017611</v>
      </c>
      <c r="J68" s="93">
        <v>2136</v>
      </c>
      <c r="K68" s="118">
        <v>1324.5690199999999</v>
      </c>
      <c r="L68" s="118">
        <v>0.83830000000000005</v>
      </c>
      <c r="M68" s="93">
        <v>-1</v>
      </c>
      <c r="N68" s="118">
        <v>-0.62012</v>
      </c>
      <c r="O68" s="44" t="s">
        <v>308</v>
      </c>
      <c r="P68" s="460" t="s">
        <v>308</v>
      </c>
    </row>
    <row r="69" spans="2:16">
      <c r="B69" s="196" t="s">
        <v>214</v>
      </c>
      <c r="C69" s="44" t="s">
        <v>215</v>
      </c>
      <c r="D69" s="93">
        <v>1</v>
      </c>
      <c r="E69" s="44" t="s">
        <v>89</v>
      </c>
      <c r="F69" s="146">
        <v>253</v>
      </c>
      <c r="G69" s="93">
        <v>58</v>
      </c>
      <c r="H69" s="93">
        <v>96</v>
      </c>
      <c r="I69" s="114">
        <f>H69/('Table 1'!F70/5000)</f>
        <v>10.967167043663034</v>
      </c>
      <c r="J69" s="93">
        <v>1036</v>
      </c>
      <c r="K69" s="118">
        <v>591.77005999999994</v>
      </c>
      <c r="L69" s="118">
        <v>0.1132</v>
      </c>
      <c r="M69" s="93">
        <v>19563</v>
      </c>
      <c r="N69" s="118">
        <v>11174.51505</v>
      </c>
      <c r="O69" s="118">
        <v>2.1375700000000002</v>
      </c>
      <c r="P69" s="373">
        <v>9553</v>
      </c>
    </row>
    <row r="70" spans="2:16">
      <c r="B70" s="196" t="s">
        <v>216</v>
      </c>
      <c r="C70" s="44" t="s">
        <v>217</v>
      </c>
      <c r="D70" s="93">
        <v>2</v>
      </c>
      <c r="E70" s="44" t="s">
        <v>86</v>
      </c>
      <c r="F70" s="146">
        <v>551</v>
      </c>
      <c r="G70" s="93">
        <v>20</v>
      </c>
      <c r="H70" s="93">
        <v>30</v>
      </c>
      <c r="I70" s="114">
        <f>H70/('Table 1'!F71/5000)</f>
        <v>6.885787734116783</v>
      </c>
      <c r="J70" s="93">
        <v>7379</v>
      </c>
      <c r="K70" s="118">
        <v>8468.3712799999994</v>
      </c>
      <c r="L70" s="118">
        <v>1.3919999999999999</v>
      </c>
      <c r="M70" s="93">
        <v>39080</v>
      </c>
      <c r="N70" s="118">
        <v>44849.430769999999</v>
      </c>
      <c r="O70" s="118">
        <v>7.3721899999999998</v>
      </c>
      <c r="P70" s="373">
        <v>47651</v>
      </c>
    </row>
    <row r="71" spans="2:16">
      <c r="B71" s="196" t="s">
        <v>218</v>
      </c>
      <c r="C71" s="44" t="s">
        <v>219</v>
      </c>
      <c r="D71" s="93">
        <v>3</v>
      </c>
      <c r="E71" s="44" t="s">
        <v>86</v>
      </c>
      <c r="F71" s="146">
        <v>40</v>
      </c>
      <c r="G71" s="93">
        <v>16</v>
      </c>
      <c r="H71" s="93">
        <v>25</v>
      </c>
      <c r="I71" s="114">
        <f>H71/('Table 1'!F72/5000)</f>
        <v>0.68590492808972736</v>
      </c>
      <c r="J71" s="93">
        <v>2137</v>
      </c>
      <c r="K71" s="118">
        <v>293.15577000000002</v>
      </c>
      <c r="L71" s="118">
        <v>0.29643999999999998</v>
      </c>
      <c r="M71" s="93">
        <v>2959</v>
      </c>
      <c r="N71" s="118">
        <v>405.91854000000001</v>
      </c>
      <c r="O71" s="118">
        <v>0.41045999999999999</v>
      </c>
      <c r="P71" s="373">
        <v>53419</v>
      </c>
    </row>
    <row r="72" spans="2:16">
      <c r="B72" s="196" t="s">
        <v>220</v>
      </c>
      <c r="C72" s="44" t="s">
        <v>221</v>
      </c>
      <c r="D72" s="93">
        <v>1</v>
      </c>
      <c r="E72" s="44" t="s">
        <v>86</v>
      </c>
      <c r="F72" s="146">
        <v>164</v>
      </c>
      <c r="G72" s="93">
        <v>85</v>
      </c>
      <c r="H72" s="93">
        <v>154</v>
      </c>
      <c r="I72" s="114">
        <f>H72/('Table 1'!F73/5000)</f>
        <v>5.3258448726638905</v>
      </c>
      <c r="J72" s="93">
        <v>2870</v>
      </c>
      <c r="K72" s="118">
        <v>496.27190999999999</v>
      </c>
      <c r="L72" s="118">
        <v>0.47976999999999997</v>
      </c>
      <c r="M72" s="93">
        <v>12219</v>
      </c>
      <c r="N72" s="118">
        <v>2112.8733299999999</v>
      </c>
      <c r="O72" s="118">
        <v>2.0426299999999999</v>
      </c>
      <c r="P72" s="373">
        <v>121000</v>
      </c>
    </row>
    <row r="73" spans="2:16">
      <c r="B73" s="196" t="s">
        <v>222</v>
      </c>
      <c r="C73" s="44" t="s">
        <v>223</v>
      </c>
      <c r="D73" s="93">
        <v>1</v>
      </c>
      <c r="E73" s="44" t="s">
        <v>120</v>
      </c>
      <c r="F73" s="146">
        <v>0</v>
      </c>
      <c r="G73" s="93">
        <v>6</v>
      </c>
      <c r="H73" s="93">
        <v>8</v>
      </c>
      <c r="I73" s="114">
        <f>H73/('Table 1'!F74/5000)</f>
        <v>2.7402891005001027</v>
      </c>
      <c r="J73" s="93">
        <v>2020</v>
      </c>
      <c r="K73" s="118">
        <v>3459.61499</v>
      </c>
      <c r="L73" s="118">
        <v>1.7089700000000001</v>
      </c>
      <c r="M73" s="44" t="s">
        <v>308</v>
      </c>
      <c r="N73" s="44" t="s">
        <v>308</v>
      </c>
      <c r="O73" s="118">
        <v>0</v>
      </c>
      <c r="P73" s="460" t="s">
        <v>308</v>
      </c>
    </row>
    <row r="74" spans="2:16">
      <c r="B74" s="196" t="s">
        <v>224</v>
      </c>
      <c r="C74" s="44" t="s">
        <v>225</v>
      </c>
      <c r="D74" s="93">
        <v>1</v>
      </c>
      <c r="E74" s="44" t="s">
        <v>86</v>
      </c>
      <c r="F74" s="146">
        <v>273</v>
      </c>
      <c r="G74" s="93">
        <v>22</v>
      </c>
      <c r="H74" s="93">
        <v>64</v>
      </c>
      <c r="I74" s="114">
        <f>H74/('Table 1'!F75/5000)</f>
        <v>2.436888398126642</v>
      </c>
      <c r="J74" s="93">
        <v>4475</v>
      </c>
      <c r="K74" s="118">
        <v>851.95902999999998</v>
      </c>
      <c r="L74" s="118">
        <v>0.46731</v>
      </c>
      <c r="M74" s="93">
        <v>19044</v>
      </c>
      <c r="N74" s="118">
        <v>3625.6330200000002</v>
      </c>
      <c r="O74" s="118">
        <v>1.98872</v>
      </c>
      <c r="P74" s="373">
        <v>23885</v>
      </c>
    </row>
    <row r="75" spans="2:16">
      <c r="B75" s="196" t="s">
        <v>226</v>
      </c>
      <c r="C75" s="44" t="s">
        <v>227</v>
      </c>
      <c r="D75" s="93">
        <v>1</v>
      </c>
      <c r="E75" s="44" t="s">
        <v>86</v>
      </c>
      <c r="F75" s="146">
        <v>1454</v>
      </c>
      <c r="G75" s="93">
        <v>38</v>
      </c>
      <c r="H75" s="93">
        <v>90</v>
      </c>
      <c r="I75" s="114">
        <f>H75/('Table 1'!F76/5000)</f>
        <v>4.8983323899507987</v>
      </c>
      <c r="J75" s="93">
        <v>20500</v>
      </c>
      <c r="K75" s="118">
        <v>5578.6563299999998</v>
      </c>
      <c r="L75" s="118">
        <v>2.7654100000000001</v>
      </c>
      <c r="M75" s="93">
        <v>6392</v>
      </c>
      <c r="N75" s="118">
        <v>1739.45226</v>
      </c>
      <c r="O75" s="118">
        <v>0.86226999999999998</v>
      </c>
      <c r="P75" s="373">
        <v>51406</v>
      </c>
    </row>
    <row r="76" spans="2:16">
      <c r="B76" s="196" t="s">
        <v>228</v>
      </c>
      <c r="C76" s="44" t="s">
        <v>229</v>
      </c>
      <c r="D76" s="93">
        <v>1</v>
      </c>
      <c r="E76" s="44" t="s">
        <v>86</v>
      </c>
      <c r="F76" s="146">
        <v>9</v>
      </c>
      <c r="G76" s="93">
        <v>51</v>
      </c>
      <c r="H76" s="93">
        <v>95</v>
      </c>
      <c r="I76" s="114">
        <f>H76/('Table 1'!F77/5000)</f>
        <v>3.3274256933304378</v>
      </c>
      <c r="J76" s="93">
        <v>10492</v>
      </c>
      <c r="K76" s="118">
        <v>1837.43949</v>
      </c>
      <c r="L76" s="118">
        <v>1.1326799999999999</v>
      </c>
      <c r="M76" s="93">
        <v>23643</v>
      </c>
      <c r="N76" s="118">
        <v>4140.5434599999999</v>
      </c>
      <c r="O76" s="118">
        <v>2.5524100000000001</v>
      </c>
      <c r="P76" s="373">
        <v>77579</v>
      </c>
    </row>
    <row r="77" spans="2:16">
      <c r="B77" s="196" t="s">
        <v>230</v>
      </c>
      <c r="C77" s="44" t="s">
        <v>231</v>
      </c>
      <c r="D77" s="93">
        <v>1</v>
      </c>
      <c r="E77" s="44" t="s">
        <v>86</v>
      </c>
      <c r="F77" s="146">
        <v>114</v>
      </c>
      <c r="G77" s="93">
        <v>16</v>
      </c>
      <c r="H77" s="93">
        <v>27</v>
      </c>
      <c r="I77" s="114">
        <f>H77/('Table 1'!F78/5000)</f>
        <v>1.9609267194422253</v>
      </c>
      <c r="J77" s="93">
        <v>6734</v>
      </c>
      <c r="K77" s="118">
        <v>2445.34825</v>
      </c>
      <c r="L77" s="118">
        <v>1.01172</v>
      </c>
      <c r="M77" s="93">
        <v>14308</v>
      </c>
      <c r="N77" s="118">
        <v>5195.7295400000003</v>
      </c>
      <c r="O77" s="118">
        <v>2.1496400000000002</v>
      </c>
      <c r="P77" s="373">
        <v>69332</v>
      </c>
    </row>
    <row r="78" spans="2:16">
      <c r="B78" s="196" t="s">
        <v>232</v>
      </c>
      <c r="C78" s="44" t="s">
        <v>233</v>
      </c>
      <c r="D78" s="93">
        <v>1</v>
      </c>
      <c r="E78" s="44" t="s">
        <v>86</v>
      </c>
      <c r="F78" s="146">
        <v>0</v>
      </c>
      <c r="G78" s="93">
        <v>16</v>
      </c>
      <c r="H78" s="93">
        <v>32</v>
      </c>
      <c r="I78" s="114">
        <f>H78/('Table 1'!F79/5000)</f>
        <v>2.5003516119454301</v>
      </c>
      <c r="J78" s="93">
        <v>1287</v>
      </c>
      <c r="K78" s="118">
        <v>502.80507999999998</v>
      </c>
      <c r="L78" s="118">
        <v>2.1167799999999999</v>
      </c>
      <c r="M78" s="44" t="s">
        <v>308</v>
      </c>
      <c r="N78" s="44" t="s">
        <v>308</v>
      </c>
      <c r="O78" s="44" t="s">
        <v>308</v>
      </c>
      <c r="P78" s="460" t="s">
        <v>308</v>
      </c>
    </row>
    <row r="79" spans="2:16">
      <c r="B79" s="196" t="s">
        <v>234</v>
      </c>
      <c r="C79" s="44" t="s">
        <v>235</v>
      </c>
      <c r="D79" s="93">
        <v>2</v>
      </c>
      <c r="E79" s="44" t="s">
        <v>89</v>
      </c>
      <c r="F79" s="146">
        <v>433</v>
      </c>
      <c r="G79" s="93">
        <v>72</v>
      </c>
      <c r="H79" s="93">
        <v>131</v>
      </c>
      <c r="I79" s="114">
        <f>H79/('Table 1'!F80/5000)</f>
        <v>2.7538132956628494</v>
      </c>
      <c r="J79" s="93">
        <v>3831</v>
      </c>
      <c r="K79" s="118">
        <v>402.66636</v>
      </c>
      <c r="L79" s="118">
        <v>0.13425000000000001</v>
      </c>
      <c r="M79" s="93">
        <v>10560</v>
      </c>
      <c r="N79" s="118">
        <v>1109.93391</v>
      </c>
      <c r="O79" s="118">
        <v>0.37006</v>
      </c>
      <c r="P79" s="373">
        <v>83186</v>
      </c>
    </row>
    <row r="80" spans="2:16">
      <c r="B80" s="196" t="s">
        <v>236</v>
      </c>
      <c r="C80" s="44" t="s">
        <v>237</v>
      </c>
      <c r="D80" s="93">
        <v>1</v>
      </c>
      <c r="E80" s="44" t="s">
        <v>86</v>
      </c>
      <c r="F80" s="146">
        <v>258</v>
      </c>
      <c r="G80" s="93">
        <v>9</v>
      </c>
      <c r="H80" s="93">
        <v>14</v>
      </c>
      <c r="I80" s="114">
        <f>H80/('Table 1'!F81/5000)</f>
        <v>1.9571113037157155</v>
      </c>
      <c r="J80" s="93">
        <v>5199</v>
      </c>
      <c r="K80" s="118">
        <v>3633.93631</v>
      </c>
      <c r="L80" s="118">
        <v>1.8871100000000001</v>
      </c>
      <c r="M80" s="44" t="s">
        <v>308</v>
      </c>
      <c r="N80" s="44" t="s">
        <v>308</v>
      </c>
      <c r="O80" s="44" t="s">
        <v>308</v>
      </c>
      <c r="P80" s="460" t="s">
        <v>308</v>
      </c>
    </row>
    <row r="81" spans="2:16">
      <c r="B81" s="196" t="s">
        <v>238</v>
      </c>
      <c r="C81" s="44" t="s">
        <v>239</v>
      </c>
      <c r="D81" s="93">
        <v>1</v>
      </c>
      <c r="E81" s="44" t="s">
        <v>86</v>
      </c>
      <c r="F81" s="146">
        <v>2</v>
      </c>
      <c r="G81" s="93">
        <v>41</v>
      </c>
      <c r="H81" s="93">
        <v>56</v>
      </c>
      <c r="I81" s="114">
        <f>H81/('Table 1'!F82/5000)</f>
        <v>1.5849026699949624</v>
      </c>
      <c r="J81" s="93">
        <v>5825</v>
      </c>
      <c r="K81" s="118">
        <v>824.29089999999997</v>
      </c>
      <c r="L81" s="118">
        <v>0.59408000000000005</v>
      </c>
      <c r="M81" s="44" t="s">
        <v>308</v>
      </c>
      <c r="N81" s="44" t="s">
        <v>308</v>
      </c>
      <c r="O81" s="44" t="s">
        <v>308</v>
      </c>
      <c r="P81" s="373">
        <v>98290</v>
      </c>
    </row>
    <row r="82" spans="2:16">
      <c r="B82" s="196" t="s">
        <v>240</v>
      </c>
      <c r="C82" s="44" t="s">
        <v>241</v>
      </c>
      <c r="D82" s="93">
        <v>3</v>
      </c>
      <c r="E82" s="44" t="s">
        <v>120</v>
      </c>
      <c r="F82" s="146">
        <v>4</v>
      </c>
      <c r="G82" s="93">
        <v>14</v>
      </c>
      <c r="H82" s="93">
        <v>11</v>
      </c>
      <c r="I82" s="114">
        <f>H82/('Table 1'!F83/5000)</f>
        <v>3.8088642659279781</v>
      </c>
      <c r="J82" s="93">
        <v>1187</v>
      </c>
      <c r="K82" s="118">
        <v>2055.0554000000002</v>
      </c>
      <c r="L82" s="118">
        <v>0.10947</v>
      </c>
      <c r="M82" s="93">
        <v>1251</v>
      </c>
      <c r="N82" s="118">
        <v>2165.8587299999999</v>
      </c>
      <c r="O82" s="118">
        <v>0.11537</v>
      </c>
      <c r="P82" s="373">
        <v>34534</v>
      </c>
    </row>
    <row r="83" spans="2:16">
      <c r="B83" s="196" t="s">
        <v>242</v>
      </c>
      <c r="C83" s="44" t="s">
        <v>243</v>
      </c>
      <c r="D83" s="93">
        <v>2</v>
      </c>
      <c r="E83" s="44" t="s">
        <v>86</v>
      </c>
      <c r="F83" s="93">
        <v>162</v>
      </c>
      <c r="G83" s="93">
        <v>20</v>
      </c>
      <c r="H83" s="93">
        <v>42</v>
      </c>
      <c r="I83" s="114">
        <f>H83/('Table 1'!F84/5000)</f>
        <v>3.2744963512754945</v>
      </c>
      <c r="J83" s="93">
        <v>6653</v>
      </c>
      <c r="K83" s="118">
        <v>2593.4790699999999</v>
      </c>
      <c r="L83" s="118">
        <v>0.70716000000000001</v>
      </c>
      <c r="M83" s="93">
        <v>1033</v>
      </c>
      <c r="N83" s="118">
        <v>402.68509</v>
      </c>
      <c r="O83" s="118">
        <v>0.10979999999999999</v>
      </c>
      <c r="P83" s="373">
        <v>27318</v>
      </c>
    </row>
    <row r="84" spans="2:16">
      <c r="B84" s="196" t="s">
        <v>244</v>
      </c>
      <c r="C84" s="44" t="s">
        <v>245</v>
      </c>
      <c r="D84" s="93">
        <v>3</v>
      </c>
      <c r="E84" s="44" t="s">
        <v>86</v>
      </c>
      <c r="F84" s="93">
        <v>111</v>
      </c>
      <c r="G84" s="93">
        <v>34</v>
      </c>
      <c r="H84" s="93">
        <v>37</v>
      </c>
      <c r="I84" s="114">
        <f>H84/('Table 1'!F85/5000)</f>
        <v>5.2428725273479566</v>
      </c>
      <c r="J84" s="93">
        <v>6483</v>
      </c>
      <c r="K84" s="118">
        <v>4593.1814299999996</v>
      </c>
      <c r="L84" s="118">
        <v>2.5880200000000002</v>
      </c>
      <c r="M84" s="93">
        <v>17057</v>
      </c>
      <c r="N84" s="118">
        <v>12084.821180000001</v>
      </c>
      <c r="O84" s="118">
        <v>6.8091799999999996</v>
      </c>
      <c r="P84" s="373">
        <v>83888</v>
      </c>
    </row>
    <row r="85" spans="2:16">
      <c r="B85" s="196" t="s">
        <v>246</v>
      </c>
      <c r="C85" s="44" t="s">
        <v>247</v>
      </c>
      <c r="D85" s="93">
        <v>3</v>
      </c>
      <c r="E85" s="44" t="s">
        <v>86</v>
      </c>
      <c r="F85" s="93">
        <v>210</v>
      </c>
      <c r="G85" s="93">
        <v>75</v>
      </c>
      <c r="H85" s="93">
        <v>160</v>
      </c>
      <c r="I85" s="114">
        <f>H85/('Table 1'!F86/5000)</f>
        <v>3.3955136775535322</v>
      </c>
      <c r="J85" s="93">
        <v>20385</v>
      </c>
      <c r="K85" s="118">
        <v>2163.0483199999999</v>
      </c>
      <c r="L85" s="118">
        <v>1.95259</v>
      </c>
      <c r="M85" s="93">
        <v>33807</v>
      </c>
      <c r="N85" s="118">
        <v>3587.2540899999999</v>
      </c>
      <c r="O85" s="118">
        <v>3.2382200000000001</v>
      </c>
      <c r="P85" s="373">
        <v>270403</v>
      </c>
    </row>
    <row r="86" spans="2:16">
      <c r="B86" s="196" t="s">
        <v>248</v>
      </c>
      <c r="C86" s="44" t="s">
        <v>249</v>
      </c>
      <c r="D86" s="93">
        <v>3</v>
      </c>
      <c r="E86" s="44" t="s">
        <v>86</v>
      </c>
      <c r="F86" s="93">
        <v>0</v>
      </c>
      <c r="G86" s="93">
        <v>393</v>
      </c>
      <c r="H86" s="93">
        <v>451</v>
      </c>
      <c r="I86" s="114">
        <f>H86/('Table 1'!F87/5000)</f>
        <v>2.0777722595750285</v>
      </c>
      <c r="J86" s="93">
        <v>31233</v>
      </c>
      <c r="K86" s="118">
        <v>719.45744000000002</v>
      </c>
      <c r="L86" s="118">
        <v>1.01468</v>
      </c>
      <c r="M86" s="44" t="s">
        <v>308</v>
      </c>
      <c r="N86" s="44" t="s">
        <v>308</v>
      </c>
      <c r="O86" s="44" t="s">
        <v>308</v>
      </c>
      <c r="P86" s="373">
        <v>3590882</v>
      </c>
    </row>
    <row r="87" spans="2:16">
      <c r="B87" s="196" t="s">
        <v>250</v>
      </c>
      <c r="C87" s="44" t="s">
        <v>251</v>
      </c>
      <c r="D87" s="93">
        <v>1</v>
      </c>
      <c r="E87" s="44" t="s">
        <v>86</v>
      </c>
      <c r="F87" s="93">
        <v>32</v>
      </c>
      <c r="G87" s="93">
        <v>22</v>
      </c>
      <c r="H87" s="93">
        <v>22</v>
      </c>
      <c r="I87" s="114">
        <f>H87/('Table 1'!F88/5000)</f>
        <v>5.5357052991797087</v>
      </c>
      <c r="J87" s="93">
        <v>1675</v>
      </c>
      <c r="K87" s="118">
        <v>2107.3423600000001</v>
      </c>
      <c r="L87" s="118">
        <v>0.80528999999999995</v>
      </c>
      <c r="M87" s="44" t="s">
        <v>308</v>
      </c>
      <c r="N87" s="44" t="s">
        <v>308</v>
      </c>
      <c r="O87" s="44" t="s">
        <v>308</v>
      </c>
      <c r="P87" s="373">
        <v>259996</v>
      </c>
    </row>
    <row r="88" spans="2:16">
      <c r="B88" s="196" t="s">
        <v>252</v>
      </c>
      <c r="C88" s="44" t="s">
        <v>253</v>
      </c>
      <c r="D88" s="93">
        <v>1</v>
      </c>
      <c r="E88" s="44" t="s">
        <v>86</v>
      </c>
      <c r="F88" s="93">
        <v>1077</v>
      </c>
      <c r="G88" s="93">
        <v>59</v>
      </c>
      <c r="H88" s="93">
        <v>121</v>
      </c>
      <c r="I88" s="114">
        <f>H88/('Table 1'!F89/5000)</f>
        <v>4.8096415425832149</v>
      </c>
      <c r="J88" s="93">
        <v>21499</v>
      </c>
      <c r="K88" s="118">
        <v>4272.8298999999997</v>
      </c>
      <c r="L88" s="118">
        <v>2.6914099999999999</v>
      </c>
      <c r="M88" s="93">
        <v>48041</v>
      </c>
      <c r="N88" s="118">
        <v>9547.9334400000007</v>
      </c>
      <c r="O88" s="118">
        <v>6.0141499999999999</v>
      </c>
      <c r="P88" s="373">
        <v>104036</v>
      </c>
    </row>
    <row r="89" spans="2:16" ht="13.5" thickBot="1">
      <c r="B89" s="199" t="s">
        <v>254</v>
      </c>
      <c r="C89" s="200" t="s">
        <v>255</v>
      </c>
      <c r="D89" s="320">
        <v>1</v>
      </c>
      <c r="E89" s="200" t="s">
        <v>86</v>
      </c>
      <c r="F89" s="320">
        <v>0</v>
      </c>
      <c r="G89" s="320">
        <v>36</v>
      </c>
      <c r="H89" s="320">
        <v>66</v>
      </c>
      <c r="I89" s="385">
        <f>H89/('Table 1'!F90/5000)</f>
        <v>4.1886677497969131</v>
      </c>
      <c r="J89" s="320">
        <v>11643</v>
      </c>
      <c r="K89" s="386">
        <v>3694.5953500000001</v>
      </c>
      <c r="L89" s="386">
        <v>1.5042599999999999</v>
      </c>
      <c r="M89" s="320">
        <v>26150</v>
      </c>
      <c r="N89" s="386">
        <v>8298.0046700000003</v>
      </c>
      <c r="O89" s="386">
        <v>3.3785500000000002</v>
      </c>
      <c r="P89" s="374">
        <v>47417</v>
      </c>
    </row>
    <row r="91" spans="2:16" ht="13.5" thickBot="1"/>
    <row r="92" spans="2:16" ht="16.5">
      <c r="B92" s="176" t="s">
        <v>159</v>
      </c>
      <c r="C92" s="177" t="s">
        <v>159</v>
      </c>
      <c r="D92" s="606" t="s">
        <v>552</v>
      </c>
      <c r="E92" s="610"/>
      <c r="F92" s="426">
        <f t="shared" ref="F92:P92" si="0">SUM(F$6:F$89)</f>
        <v>60692</v>
      </c>
      <c r="G92" s="427">
        <f t="shared" si="0"/>
        <v>4637</v>
      </c>
      <c r="H92" s="427">
        <f t="shared" si="0"/>
        <v>7345</v>
      </c>
      <c r="I92" s="428">
        <f t="shared" si="0"/>
        <v>373.54229014363375</v>
      </c>
      <c r="J92" s="427">
        <f t="shared" si="0"/>
        <v>785088</v>
      </c>
      <c r="K92" s="427">
        <f t="shared" si="0"/>
        <v>244933.17087000009</v>
      </c>
      <c r="L92" s="428">
        <f t="shared" si="0"/>
        <v>111.49715000000003</v>
      </c>
      <c r="M92" s="427">
        <f t="shared" si="0"/>
        <v>2155279</v>
      </c>
      <c r="N92" s="427">
        <f t="shared" si="0"/>
        <v>698740.96527999989</v>
      </c>
      <c r="O92" s="428">
        <f t="shared" si="0"/>
        <v>303.82459999999992</v>
      </c>
      <c r="P92" s="429">
        <f t="shared" si="0"/>
        <v>32666674</v>
      </c>
    </row>
    <row r="93" spans="2:16" ht="16.5">
      <c r="B93" s="182" t="s">
        <v>159</v>
      </c>
      <c r="C93" s="161" t="s">
        <v>159</v>
      </c>
      <c r="D93" s="602" t="s">
        <v>256</v>
      </c>
      <c r="E93" s="607"/>
      <c r="F93" s="134">
        <f t="shared" ref="F93:P93" si="1">AVERAGE(F$6:F$89)</f>
        <v>722.52380952380952</v>
      </c>
      <c r="G93" s="135">
        <f t="shared" si="1"/>
        <v>55.202380952380949</v>
      </c>
      <c r="H93" s="135">
        <f t="shared" si="1"/>
        <v>87.44047619047619</v>
      </c>
      <c r="I93" s="136">
        <f t="shared" si="1"/>
        <v>4.4469320255194491</v>
      </c>
      <c r="J93" s="135">
        <f t="shared" si="1"/>
        <v>9346.2857142857138</v>
      </c>
      <c r="K93" s="135">
        <f t="shared" si="1"/>
        <v>2915.8710817857154</v>
      </c>
      <c r="L93" s="136">
        <f t="shared" si="1"/>
        <v>1.3273470238095242</v>
      </c>
      <c r="M93" s="135">
        <f t="shared" si="1"/>
        <v>38487.125</v>
      </c>
      <c r="N93" s="135">
        <f t="shared" si="1"/>
        <v>12258.61342596491</v>
      </c>
      <c r="O93" s="136">
        <f t="shared" si="1"/>
        <v>5.4254392857142841</v>
      </c>
      <c r="P93" s="430">
        <f t="shared" si="1"/>
        <v>460094</v>
      </c>
    </row>
    <row r="94" spans="2:16" ht="16.5">
      <c r="B94" s="182" t="s">
        <v>159</v>
      </c>
      <c r="C94" s="161" t="s">
        <v>159</v>
      </c>
      <c r="D94" s="602" t="s">
        <v>257</v>
      </c>
      <c r="E94" s="607"/>
      <c r="F94" s="134">
        <f t="shared" ref="F94:P94" si="2">QUARTILE(F$6:F$89,1)</f>
        <v>12.75</v>
      </c>
      <c r="G94" s="135">
        <f t="shared" si="2"/>
        <v>16</v>
      </c>
      <c r="H94" s="135">
        <f t="shared" si="2"/>
        <v>28.75</v>
      </c>
      <c r="I94" s="136">
        <f t="shared" si="2"/>
        <v>2.3408036681258428</v>
      </c>
      <c r="J94" s="135">
        <f t="shared" si="2"/>
        <v>2136.75</v>
      </c>
      <c r="K94" s="135">
        <f t="shared" si="2"/>
        <v>749.07259249999993</v>
      </c>
      <c r="L94" s="136">
        <f t="shared" si="2"/>
        <v>0.49450749999999999</v>
      </c>
      <c r="M94" s="135">
        <f t="shared" si="2"/>
        <v>6272.25</v>
      </c>
      <c r="N94" s="135">
        <f t="shared" si="2"/>
        <v>1837.66031</v>
      </c>
      <c r="O94" s="136">
        <f t="shared" si="2"/>
        <v>1.1523775000000001</v>
      </c>
      <c r="P94" s="430">
        <f t="shared" si="2"/>
        <v>28590.5</v>
      </c>
    </row>
    <row r="95" spans="2:16" ht="16.5">
      <c r="B95" s="182" t="s">
        <v>159</v>
      </c>
      <c r="C95" s="161" t="s">
        <v>159</v>
      </c>
      <c r="D95" s="602" t="s">
        <v>258</v>
      </c>
      <c r="E95" s="607"/>
      <c r="F95" s="134">
        <f t="shared" ref="F95:P95" si="3">MEDIAN(F$6:F$89)</f>
        <v>146.5</v>
      </c>
      <c r="G95" s="135">
        <f t="shared" si="3"/>
        <v>32.5</v>
      </c>
      <c r="H95" s="135">
        <f t="shared" si="3"/>
        <v>57</v>
      </c>
      <c r="I95" s="136">
        <f t="shared" si="3"/>
        <v>3.5045201518575979</v>
      </c>
      <c r="J95" s="135">
        <f t="shared" si="3"/>
        <v>5481.5</v>
      </c>
      <c r="K95" s="135">
        <f t="shared" si="3"/>
        <v>1892.99028</v>
      </c>
      <c r="L95" s="136">
        <f t="shared" si="3"/>
        <v>1.08162</v>
      </c>
      <c r="M95" s="135">
        <f t="shared" si="3"/>
        <v>13936.5</v>
      </c>
      <c r="N95" s="135">
        <f t="shared" si="3"/>
        <v>4458.96533</v>
      </c>
      <c r="O95" s="136">
        <f t="shared" si="3"/>
        <v>2.1565650000000001</v>
      </c>
      <c r="P95" s="430">
        <f t="shared" si="3"/>
        <v>65876</v>
      </c>
    </row>
    <row r="96" spans="2:16" ht="17.25" thickBot="1">
      <c r="B96" s="187" t="s">
        <v>159</v>
      </c>
      <c r="C96" s="188" t="s">
        <v>159</v>
      </c>
      <c r="D96" s="603" t="s">
        <v>259</v>
      </c>
      <c r="E96" s="608"/>
      <c r="F96" s="431">
        <f t="shared" ref="F96:P96" si="4">QUARTILE(F$6:F$89,3)</f>
        <v>474</v>
      </c>
      <c r="G96" s="432">
        <f t="shared" si="4"/>
        <v>56.5</v>
      </c>
      <c r="H96" s="432">
        <f t="shared" si="4"/>
        <v>103</v>
      </c>
      <c r="I96" s="433">
        <f t="shared" si="4"/>
        <v>5.2559563547378669</v>
      </c>
      <c r="J96" s="432">
        <f t="shared" si="4"/>
        <v>11732.25</v>
      </c>
      <c r="K96" s="432">
        <f t="shared" si="4"/>
        <v>3614.4612850000003</v>
      </c>
      <c r="L96" s="433">
        <f t="shared" si="4"/>
        <v>1.8251975</v>
      </c>
      <c r="M96" s="432">
        <f t="shared" si="4"/>
        <v>31870.5</v>
      </c>
      <c r="N96" s="432">
        <f t="shared" si="4"/>
        <v>12084.821180000001</v>
      </c>
      <c r="O96" s="433">
        <f t="shared" si="4"/>
        <v>6.0491399999999995</v>
      </c>
      <c r="P96" s="434">
        <f t="shared" si="4"/>
        <v>142843.5</v>
      </c>
    </row>
  </sheetData>
  <autoFilter ref="B5:P5" xr:uid="{00000000-0001-0000-0D00-000000000000}"/>
  <mergeCells count="7">
    <mergeCell ref="D94:E94"/>
    <mergeCell ref="D95:E95"/>
    <mergeCell ref="D96:E96"/>
    <mergeCell ref="D1:I2"/>
    <mergeCell ref="D3:I3"/>
    <mergeCell ref="D92:E92"/>
    <mergeCell ref="D93:E93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96"/>
  <sheetViews>
    <sheetView workbookViewId="0">
      <pane xSplit="1" ySplit="5" topLeftCell="B9" activePane="bottomRight" state="frozen"/>
      <selection pane="topRight" activeCell="B1" sqref="B1"/>
      <selection pane="bottomLeft" activeCell="A7" sqref="A7"/>
      <selection pane="bottomRight" activeCell="F2" sqref="F2:I2"/>
    </sheetView>
  </sheetViews>
  <sheetFormatPr defaultColWidth="8.85546875" defaultRowHeight="12.75"/>
  <cols>
    <col min="1" max="1" width="8.85546875" style="38"/>
    <col min="2" max="2" width="12" style="38" customWidth="1"/>
    <col min="3" max="3" width="41.7109375" style="38" customWidth="1"/>
    <col min="4" max="4" width="11.28515625" style="38" customWidth="1"/>
    <col min="5" max="5" width="14.42578125" style="38" customWidth="1"/>
    <col min="6" max="7" width="13.5703125" style="38" customWidth="1"/>
    <col min="8" max="8" width="13.42578125" style="38" customWidth="1"/>
    <col min="9" max="9" width="17.5703125" style="38" customWidth="1"/>
    <col min="10" max="10" width="14.28515625" style="38" customWidth="1"/>
    <col min="11" max="11" width="11.7109375" style="38" customWidth="1"/>
    <col min="12" max="12" width="14.140625" style="38" customWidth="1"/>
    <col min="13" max="13" width="15.85546875" style="38" customWidth="1"/>
    <col min="14" max="14" width="12.85546875" style="38" customWidth="1"/>
    <col min="15" max="15" width="34.42578125" style="38" customWidth="1"/>
    <col min="16" max="16384" width="8.85546875" style="38"/>
  </cols>
  <sheetData>
    <row r="2" spans="2:15" ht="19.5">
      <c r="F2" s="558" t="s">
        <v>568</v>
      </c>
      <c r="G2" s="558"/>
      <c r="H2" s="558"/>
      <c r="I2" s="558"/>
      <c r="J2" s="143"/>
      <c r="K2" s="143"/>
      <c r="L2" s="39"/>
      <c r="M2" s="39"/>
      <c r="N2" s="39"/>
      <c r="O2" s="214" t="s">
        <v>64</v>
      </c>
    </row>
    <row r="3" spans="2:15" ht="32.25" customHeight="1" thickBot="1">
      <c r="F3" s="614" t="s">
        <v>569</v>
      </c>
      <c r="G3" s="614"/>
      <c r="H3" s="614"/>
      <c r="I3" s="614"/>
      <c r="J3" s="142"/>
      <c r="K3" s="141"/>
      <c r="L3" s="39"/>
      <c r="M3" s="39"/>
      <c r="N3" s="39"/>
      <c r="O3" s="215" t="s">
        <v>66</v>
      </c>
    </row>
    <row r="4" spans="2:15" ht="17.25" thickBot="1">
      <c r="B4" s="224"/>
      <c r="C4" s="225"/>
      <c r="D4" s="471"/>
      <c r="E4" s="611" t="s">
        <v>570</v>
      </c>
      <c r="F4" s="612"/>
      <c r="G4" s="612"/>
      <c r="H4" s="612"/>
      <c r="I4" s="613"/>
      <c r="J4" s="611" t="s">
        <v>571</v>
      </c>
      <c r="K4" s="612"/>
      <c r="L4" s="612"/>
      <c r="M4" s="612"/>
      <c r="N4" s="612"/>
      <c r="O4" s="472"/>
    </row>
    <row r="5" spans="2:15" ht="69" customHeight="1" thickBot="1">
      <c r="B5" s="280" t="s">
        <v>425</v>
      </c>
      <c r="C5" s="219" t="s">
        <v>409</v>
      </c>
      <c r="D5" s="473" t="s">
        <v>426</v>
      </c>
      <c r="E5" s="474" t="s">
        <v>572</v>
      </c>
      <c r="F5" s="474" t="s">
        <v>573</v>
      </c>
      <c r="G5" s="474" t="s">
        <v>574</v>
      </c>
      <c r="H5" s="474" t="s">
        <v>575</v>
      </c>
      <c r="I5" s="474" t="s">
        <v>576</v>
      </c>
      <c r="J5" s="474" t="s">
        <v>572</v>
      </c>
      <c r="K5" s="474" t="s">
        <v>577</v>
      </c>
      <c r="L5" s="474" t="s">
        <v>574</v>
      </c>
      <c r="M5" s="474" t="s">
        <v>578</v>
      </c>
      <c r="N5" s="474" t="s">
        <v>579</v>
      </c>
      <c r="O5" s="475" t="s">
        <v>580</v>
      </c>
    </row>
    <row r="6" spans="2:15">
      <c r="B6" s="196" t="s">
        <v>84</v>
      </c>
      <c r="C6" s="44" t="s">
        <v>85</v>
      </c>
      <c r="D6" s="44" t="s">
        <v>86</v>
      </c>
      <c r="E6" s="93">
        <v>371</v>
      </c>
      <c r="F6" s="93">
        <v>79</v>
      </c>
      <c r="G6" s="93">
        <v>2507</v>
      </c>
      <c r="H6" s="93">
        <v>111426</v>
      </c>
      <c r="I6" s="93">
        <v>23701</v>
      </c>
      <c r="J6" s="93">
        <v>42</v>
      </c>
      <c r="K6" s="93">
        <v>11</v>
      </c>
      <c r="L6" s="93">
        <v>321</v>
      </c>
      <c r="M6" s="93">
        <v>2476</v>
      </c>
      <c r="N6" s="93">
        <v>35649</v>
      </c>
      <c r="O6" s="460" t="s">
        <v>581</v>
      </c>
    </row>
    <row r="7" spans="2:15">
      <c r="B7" s="196" t="s">
        <v>87</v>
      </c>
      <c r="C7" s="44" t="s">
        <v>88</v>
      </c>
      <c r="D7" s="44" t="s">
        <v>89</v>
      </c>
      <c r="E7" s="93">
        <v>288</v>
      </c>
      <c r="F7" s="93">
        <v>87</v>
      </c>
      <c r="G7" s="93">
        <v>1496</v>
      </c>
      <c r="H7" s="93">
        <v>64115</v>
      </c>
      <c r="I7" s="93">
        <v>4756</v>
      </c>
      <c r="J7" s="93">
        <v>69</v>
      </c>
      <c r="K7" s="93">
        <v>40</v>
      </c>
      <c r="L7" s="93">
        <v>42</v>
      </c>
      <c r="M7" s="93">
        <v>538</v>
      </c>
      <c r="N7" s="93">
        <v>17850</v>
      </c>
      <c r="O7" s="460" t="s">
        <v>582</v>
      </c>
    </row>
    <row r="8" spans="2:15">
      <c r="B8" s="196" t="s">
        <v>90</v>
      </c>
      <c r="C8" s="44" t="s">
        <v>91</v>
      </c>
      <c r="D8" s="44" t="s">
        <v>86</v>
      </c>
      <c r="E8" s="93">
        <v>212</v>
      </c>
      <c r="F8" s="93">
        <v>22</v>
      </c>
      <c r="G8" s="93">
        <v>661</v>
      </c>
      <c r="H8" s="93">
        <v>147306</v>
      </c>
      <c r="I8" s="93">
        <v>6358</v>
      </c>
      <c r="J8" s="93">
        <v>32</v>
      </c>
      <c r="K8" s="93">
        <v>0</v>
      </c>
      <c r="L8" s="93">
        <v>0</v>
      </c>
      <c r="M8" s="93">
        <v>923</v>
      </c>
      <c r="N8" s="93">
        <v>39922</v>
      </c>
      <c r="O8" s="460" t="s">
        <v>581</v>
      </c>
    </row>
    <row r="9" spans="2:15">
      <c r="B9" s="196" t="s">
        <v>92</v>
      </c>
      <c r="C9" s="44" t="s">
        <v>93</v>
      </c>
      <c r="D9" s="44" t="s">
        <v>89</v>
      </c>
      <c r="E9" s="93">
        <v>1251</v>
      </c>
      <c r="F9" s="93">
        <v>203</v>
      </c>
      <c r="G9" s="93">
        <v>9080</v>
      </c>
      <c r="H9" s="93">
        <v>606108</v>
      </c>
      <c r="I9" s="93">
        <v>52180</v>
      </c>
      <c r="J9" s="93">
        <v>233</v>
      </c>
      <c r="K9" s="93">
        <v>6</v>
      </c>
      <c r="L9" s="93">
        <v>59</v>
      </c>
      <c r="M9" s="93">
        <v>4913</v>
      </c>
      <c r="N9" s="93">
        <v>340570</v>
      </c>
      <c r="O9" s="460" t="s">
        <v>583</v>
      </c>
    </row>
    <row r="10" spans="2:15">
      <c r="B10" s="196" t="s">
        <v>94</v>
      </c>
      <c r="C10" s="44" t="s">
        <v>95</v>
      </c>
      <c r="D10" s="44" t="s">
        <v>89</v>
      </c>
      <c r="E10" s="44">
        <v>0</v>
      </c>
      <c r="F10" s="93">
        <v>0</v>
      </c>
      <c r="G10" s="93">
        <v>0</v>
      </c>
      <c r="H10" s="44"/>
      <c r="I10" s="93">
        <v>8633</v>
      </c>
      <c r="J10" s="44" t="s">
        <v>159</v>
      </c>
      <c r="K10" s="93">
        <v>0</v>
      </c>
      <c r="L10" s="93">
        <v>0</v>
      </c>
      <c r="M10" s="93">
        <v>670</v>
      </c>
      <c r="N10" s="44" t="s">
        <v>308</v>
      </c>
      <c r="O10" s="460" t="s">
        <v>582</v>
      </c>
    </row>
    <row r="11" spans="2:15">
      <c r="B11" s="196" t="s">
        <v>96</v>
      </c>
      <c r="C11" s="44" t="s">
        <v>97</v>
      </c>
      <c r="D11" s="44" t="s">
        <v>89</v>
      </c>
      <c r="E11" s="93">
        <v>211</v>
      </c>
      <c r="F11" s="93">
        <v>109</v>
      </c>
      <c r="G11" s="93">
        <v>1873</v>
      </c>
      <c r="H11" s="44" t="s">
        <v>308</v>
      </c>
      <c r="I11" s="93">
        <v>6593</v>
      </c>
      <c r="J11" s="44" t="s">
        <v>159</v>
      </c>
      <c r="K11" s="93">
        <v>0</v>
      </c>
      <c r="L11" s="93">
        <v>0</v>
      </c>
      <c r="M11" s="93">
        <v>345</v>
      </c>
      <c r="N11" s="44" t="s">
        <v>308</v>
      </c>
      <c r="O11" s="460" t="s">
        <v>582</v>
      </c>
    </row>
    <row r="12" spans="2:15">
      <c r="B12" s="196" t="s">
        <v>98</v>
      </c>
      <c r="C12" s="44" t="s">
        <v>99</v>
      </c>
      <c r="D12" s="44" t="s">
        <v>86</v>
      </c>
      <c r="E12" s="93">
        <v>27</v>
      </c>
      <c r="F12" s="93">
        <v>25</v>
      </c>
      <c r="G12" s="93">
        <v>680</v>
      </c>
      <c r="H12" s="44" t="s">
        <v>308</v>
      </c>
      <c r="I12" s="93">
        <v>1988</v>
      </c>
      <c r="J12" s="93">
        <v>0</v>
      </c>
      <c r="K12" s="93">
        <v>0</v>
      </c>
      <c r="L12" s="93">
        <v>0</v>
      </c>
      <c r="M12" s="93">
        <v>68</v>
      </c>
      <c r="N12" s="93">
        <v>0</v>
      </c>
      <c r="O12" s="460" t="s">
        <v>582</v>
      </c>
    </row>
    <row r="13" spans="2:15">
      <c r="B13" s="196" t="s">
        <v>100</v>
      </c>
      <c r="C13" s="44" t="s">
        <v>101</v>
      </c>
      <c r="D13" s="44" t="s">
        <v>86</v>
      </c>
      <c r="E13" s="93">
        <v>290</v>
      </c>
      <c r="F13" s="93">
        <v>5</v>
      </c>
      <c r="G13" s="93">
        <v>426</v>
      </c>
      <c r="H13" s="93">
        <v>204250</v>
      </c>
      <c r="I13" s="93">
        <v>15589</v>
      </c>
      <c r="J13" s="93">
        <v>21</v>
      </c>
      <c r="K13" s="93">
        <v>8</v>
      </c>
      <c r="L13" s="93">
        <v>162</v>
      </c>
      <c r="M13" s="93">
        <v>1317</v>
      </c>
      <c r="N13" s="44" t="s">
        <v>308</v>
      </c>
      <c r="O13" s="460" t="s">
        <v>582</v>
      </c>
    </row>
    <row r="14" spans="2:15">
      <c r="B14" s="196" t="s">
        <v>102</v>
      </c>
      <c r="C14" s="44" t="s">
        <v>103</v>
      </c>
      <c r="D14" s="44" t="s">
        <v>86</v>
      </c>
      <c r="E14" s="93">
        <v>563</v>
      </c>
      <c r="F14" s="93">
        <v>0</v>
      </c>
      <c r="G14" s="93">
        <v>0</v>
      </c>
      <c r="H14" s="93">
        <v>91010</v>
      </c>
      <c r="I14" s="93">
        <v>10555</v>
      </c>
      <c r="J14" s="44" t="s">
        <v>159</v>
      </c>
      <c r="K14" s="93">
        <v>0</v>
      </c>
      <c r="L14" s="93">
        <v>0</v>
      </c>
      <c r="M14" s="44" t="s">
        <v>308</v>
      </c>
      <c r="N14" s="44" t="s">
        <v>308</v>
      </c>
      <c r="O14" s="460" t="s">
        <v>581</v>
      </c>
    </row>
    <row r="15" spans="2:15">
      <c r="B15" s="196" t="s">
        <v>104</v>
      </c>
      <c r="C15" s="44" t="s">
        <v>105</v>
      </c>
      <c r="D15" s="44" t="s">
        <v>86</v>
      </c>
      <c r="E15" s="93">
        <v>2530</v>
      </c>
      <c r="F15" s="93">
        <v>69</v>
      </c>
      <c r="G15" s="93">
        <v>1548</v>
      </c>
      <c r="H15" s="44" t="s">
        <v>308</v>
      </c>
      <c r="I15" s="93">
        <v>142216</v>
      </c>
      <c r="J15" s="93">
        <v>60</v>
      </c>
      <c r="K15" s="93">
        <v>6</v>
      </c>
      <c r="L15" s="93">
        <v>18</v>
      </c>
      <c r="M15" s="93">
        <v>13179</v>
      </c>
      <c r="N15" s="44" t="s">
        <v>308</v>
      </c>
      <c r="O15" s="460" t="s">
        <v>582</v>
      </c>
    </row>
    <row r="16" spans="2:15">
      <c r="B16" s="196" t="s">
        <v>106</v>
      </c>
      <c r="C16" s="44" t="s">
        <v>107</v>
      </c>
      <c r="D16" s="44" t="s">
        <v>86</v>
      </c>
      <c r="E16" s="93">
        <v>265</v>
      </c>
      <c r="F16" s="93">
        <v>142</v>
      </c>
      <c r="G16" s="93">
        <v>6381</v>
      </c>
      <c r="H16" s="93">
        <v>68604</v>
      </c>
      <c r="I16" s="93">
        <v>17828</v>
      </c>
      <c r="J16" s="93">
        <v>66</v>
      </c>
      <c r="K16" s="93">
        <v>41</v>
      </c>
      <c r="L16" s="93">
        <v>1106</v>
      </c>
      <c r="M16" s="93">
        <v>2397</v>
      </c>
      <c r="N16" s="44" t="s">
        <v>308</v>
      </c>
      <c r="O16" s="460" t="s">
        <v>581</v>
      </c>
    </row>
    <row r="17" spans="2:15">
      <c r="B17" s="196" t="s">
        <v>108</v>
      </c>
      <c r="C17" s="44" t="s">
        <v>109</v>
      </c>
      <c r="D17" s="44" t="s">
        <v>86</v>
      </c>
      <c r="E17" s="44" t="s">
        <v>159</v>
      </c>
      <c r="F17" s="93">
        <v>223</v>
      </c>
      <c r="G17" s="93">
        <v>834</v>
      </c>
      <c r="H17" s="44" t="s">
        <v>159</v>
      </c>
      <c r="I17" s="93">
        <v>40298</v>
      </c>
      <c r="J17" s="44" t="s">
        <v>159</v>
      </c>
      <c r="K17" s="93">
        <v>15</v>
      </c>
      <c r="L17" s="93">
        <v>115</v>
      </c>
      <c r="M17" s="93">
        <v>4822</v>
      </c>
      <c r="N17" s="44" t="s">
        <v>159</v>
      </c>
      <c r="O17" s="460" t="s">
        <v>159</v>
      </c>
    </row>
    <row r="18" spans="2:15">
      <c r="B18" s="196" t="s">
        <v>110</v>
      </c>
      <c r="C18" s="44" t="s">
        <v>111</v>
      </c>
      <c r="D18" s="44" t="s">
        <v>86</v>
      </c>
      <c r="E18" s="93">
        <v>737</v>
      </c>
      <c r="F18" s="93">
        <v>43</v>
      </c>
      <c r="G18" s="93">
        <v>2249</v>
      </c>
      <c r="H18" s="93">
        <v>6890</v>
      </c>
      <c r="I18" s="93">
        <v>21542</v>
      </c>
      <c r="J18" s="93">
        <v>60</v>
      </c>
      <c r="K18" s="93">
        <v>0</v>
      </c>
      <c r="L18" s="93">
        <v>0</v>
      </c>
      <c r="M18" s="93">
        <v>2773</v>
      </c>
      <c r="N18" s="93">
        <v>2614.75</v>
      </c>
      <c r="O18" s="460" t="s">
        <v>582</v>
      </c>
    </row>
    <row r="19" spans="2:15">
      <c r="B19" s="196" t="s">
        <v>112</v>
      </c>
      <c r="C19" s="44" t="s">
        <v>113</v>
      </c>
      <c r="D19" s="44" t="s">
        <v>86</v>
      </c>
      <c r="E19" s="93">
        <v>379</v>
      </c>
      <c r="F19" s="93">
        <v>19</v>
      </c>
      <c r="G19" s="93">
        <v>190</v>
      </c>
      <c r="H19" s="93">
        <v>34880</v>
      </c>
      <c r="I19" s="93">
        <v>20417</v>
      </c>
      <c r="J19" s="93">
        <v>96</v>
      </c>
      <c r="K19" s="93">
        <v>8</v>
      </c>
      <c r="L19" s="93">
        <v>97</v>
      </c>
      <c r="M19" s="93">
        <v>2196</v>
      </c>
      <c r="N19" s="93">
        <v>39360</v>
      </c>
      <c r="O19" s="460" t="s">
        <v>581</v>
      </c>
    </row>
    <row r="20" spans="2:15">
      <c r="B20" s="196" t="s">
        <v>114</v>
      </c>
      <c r="C20" s="44" t="s">
        <v>115</v>
      </c>
      <c r="D20" s="44" t="s">
        <v>86</v>
      </c>
      <c r="E20" s="93">
        <v>126</v>
      </c>
      <c r="F20" s="93">
        <v>19</v>
      </c>
      <c r="G20" s="93">
        <v>555</v>
      </c>
      <c r="H20" s="93">
        <v>26394</v>
      </c>
      <c r="I20" s="93">
        <v>2186</v>
      </c>
      <c r="J20" s="93">
        <v>20</v>
      </c>
      <c r="K20" s="93">
        <v>12</v>
      </c>
      <c r="L20" s="93">
        <v>103</v>
      </c>
      <c r="M20" s="93">
        <v>335</v>
      </c>
      <c r="N20" s="93">
        <v>4181</v>
      </c>
      <c r="O20" s="460" t="s">
        <v>582</v>
      </c>
    </row>
    <row r="21" spans="2:15">
      <c r="B21" s="196" t="s">
        <v>116</v>
      </c>
      <c r="C21" s="44" t="s">
        <v>117</v>
      </c>
      <c r="D21" s="44" t="s">
        <v>86</v>
      </c>
      <c r="E21" s="93">
        <v>785</v>
      </c>
      <c r="F21" s="93">
        <v>40</v>
      </c>
      <c r="G21" s="93">
        <v>1009</v>
      </c>
      <c r="H21" s="93">
        <v>145853</v>
      </c>
      <c r="I21" s="93">
        <v>42446</v>
      </c>
      <c r="J21" s="93">
        <v>195</v>
      </c>
      <c r="K21" s="93">
        <v>4</v>
      </c>
      <c r="L21" s="93">
        <v>27</v>
      </c>
      <c r="M21" s="93">
        <v>4482</v>
      </c>
      <c r="N21" s="93">
        <v>45423</v>
      </c>
      <c r="O21" s="460" t="s">
        <v>581</v>
      </c>
    </row>
    <row r="22" spans="2:15">
      <c r="B22" s="196" t="s">
        <v>118</v>
      </c>
      <c r="C22" s="44" t="s">
        <v>119</v>
      </c>
      <c r="D22" s="44" t="s">
        <v>120</v>
      </c>
      <c r="E22" s="93">
        <v>556</v>
      </c>
      <c r="F22" s="93">
        <v>57</v>
      </c>
      <c r="G22" s="93">
        <v>826</v>
      </c>
      <c r="H22" s="93">
        <v>371025</v>
      </c>
      <c r="I22" s="93">
        <v>139961</v>
      </c>
      <c r="J22" s="93">
        <v>156</v>
      </c>
      <c r="K22" s="93">
        <v>0</v>
      </c>
      <c r="L22" s="93">
        <v>0</v>
      </c>
      <c r="M22" s="93">
        <v>11599</v>
      </c>
      <c r="N22" s="93">
        <v>115230</v>
      </c>
      <c r="O22" s="460" t="s">
        <v>583</v>
      </c>
    </row>
    <row r="23" spans="2:15">
      <c r="B23" s="196" t="s">
        <v>121</v>
      </c>
      <c r="C23" s="44" t="s">
        <v>122</v>
      </c>
      <c r="D23" s="44" t="s">
        <v>86</v>
      </c>
      <c r="E23" s="93">
        <v>9094</v>
      </c>
      <c r="F23" s="93">
        <v>1157</v>
      </c>
      <c r="G23" s="93">
        <v>21246</v>
      </c>
      <c r="H23" s="93">
        <v>3034781</v>
      </c>
      <c r="I23" s="93">
        <v>508409</v>
      </c>
      <c r="J23" s="93">
        <v>2763</v>
      </c>
      <c r="K23" s="93">
        <v>157</v>
      </c>
      <c r="L23" s="93">
        <v>1478</v>
      </c>
      <c r="M23" s="93">
        <v>45514</v>
      </c>
      <c r="N23" s="93">
        <v>659262</v>
      </c>
      <c r="O23" s="460" t="s">
        <v>581</v>
      </c>
    </row>
    <row r="24" spans="2:15">
      <c r="B24" s="196" t="s">
        <v>123</v>
      </c>
      <c r="C24" s="44" t="s">
        <v>124</v>
      </c>
      <c r="D24" s="44" t="s">
        <v>86</v>
      </c>
      <c r="E24" s="93">
        <v>311</v>
      </c>
      <c r="F24" s="93">
        <v>52</v>
      </c>
      <c r="G24" s="93">
        <v>722</v>
      </c>
      <c r="H24" s="93">
        <v>199382</v>
      </c>
      <c r="I24" s="93">
        <v>19235</v>
      </c>
      <c r="J24" s="93">
        <v>65</v>
      </c>
      <c r="K24" s="93">
        <v>10</v>
      </c>
      <c r="L24" s="93">
        <v>46</v>
      </c>
      <c r="M24" s="93">
        <v>1521</v>
      </c>
      <c r="N24" s="93">
        <v>103205</v>
      </c>
      <c r="O24" s="460" t="s">
        <v>581</v>
      </c>
    </row>
    <row r="25" spans="2:15">
      <c r="B25" s="196" t="s">
        <v>125</v>
      </c>
      <c r="C25" s="44" t="s">
        <v>126</v>
      </c>
      <c r="D25" s="44" t="s">
        <v>86</v>
      </c>
      <c r="E25" s="93">
        <v>56</v>
      </c>
      <c r="F25" s="93">
        <v>21</v>
      </c>
      <c r="G25" s="93">
        <v>823</v>
      </c>
      <c r="H25" s="93">
        <v>14292</v>
      </c>
      <c r="I25" s="93">
        <v>15189</v>
      </c>
      <c r="J25" s="93">
        <v>12</v>
      </c>
      <c r="K25" s="93">
        <v>23</v>
      </c>
      <c r="L25" s="93">
        <v>694</v>
      </c>
      <c r="M25" s="93">
        <v>1303</v>
      </c>
      <c r="N25" s="93">
        <v>945</v>
      </c>
      <c r="O25" s="460" t="s">
        <v>581</v>
      </c>
    </row>
    <row r="26" spans="2:15">
      <c r="B26" s="196" t="s">
        <v>127</v>
      </c>
      <c r="C26" s="44" t="s">
        <v>128</v>
      </c>
      <c r="D26" s="44" t="s">
        <v>86</v>
      </c>
      <c r="E26" s="93">
        <v>16</v>
      </c>
      <c r="F26" s="93">
        <v>4</v>
      </c>
      <c r="G26" s="93">
        <v>23</v>
      </c>
      <c r="H26" s="44" t="s">
        <v>308</v>
      </c>
      <c r="I26" s="93">
        <v>691</v>
      </c>
      <c r="J26" s="93">
        <v>11</v>
      </c>
      <c r="K26" s="93">
        <v>4</v>
      </c>
      <c r="L26" s="93">
        <v>17</v>
      </c>
      <c r="M26" s="44" t="s">
        <v>308</v>
      </c>
      <c r="N26" s="44" t="s">
        <v>308</v>
      </c>
      <c r="O26" s="460" t="s">
        <v>581</v>
      </c>
    </row>
    <row r="27" spans="2:15">
      <c r="B27" s="196" t="s">
        <v>129</v>
      </c>
      <c r="C27" s="44" t="s">
        <v>130</v>
      </c>
      <c r="D27" s="44" t="s">
        <v>89</v>
      </c>
      <c r="E27" s="93">
        <v>1078</v>
      </c>
      <c r="F27" s="93">
        <v>178</v>
      </c>
      <c r="G27" s="93">
        <v>4006</v>
      </c>
      <c r="H27" s="93">
        <v>180984</v>
      </c>
      <c r="I27" s="93">
        <v>17729</v>
      </c>
      <c r="J27" s="93">
        <v>54</v>
      </c>
      <c r="K27" s="93">
        <v>20</v>
      </c>
      <c r="L27" s="93">
        <v>131</v>
      </c>
      <c r="M27" s="93">
        <v>1444</v>
      </c>
      <c r="N27" s="93">
        <v>74730</v>
      </c>
      <c r="O27" s="460" t="s">
        <v>582</v>
      </c>
    </row>
    <row r="28" spans="2:15">
      <c r="B28" s="196" t="s">
        <v>131</v>
      </c>
      <c r="C28" s="44" t="s">
        <v>132</v>
      </c>
      <c r="D28" s="44" t="s">
        <v>86</v>
      </c>
      <c r="E28" s="93">
        <v>1758</v>
      </c>
      <c r="F28" s="93">
        <v>28</v>
      </c>
      <c r="G28" s="93">
        <v>2781</v>
      </c>
      <c r="H28" s="93">
        <v>1815702</v>
      </c>
      <c r="I28" s="93">
        <v>101781</v>
      </c>
      <c r="J28" s="93">
        <v>333</v>
      </c>
      <c r="K28" s="93">
        <v>11</v>
      </c>
      <c r="L28" s="93">
        <v>823</v>
      </c>
      <c r="M28" s="93">
        <v>14548</v>
      </c>
      <c r="N28" s="93">
        <v>502269</v>
      </c>
      <c r="O28" s="460" t="s">
        <v>581</v>
      </c>
    </row>
    <row r="29" spans="2:15">
      <c r="B29" s="196" t="s">
        <v>133</v>
      </c>
      <c r="C29" s="44" t="s">
        <v>134</v>
      </c>
      <c r="D29" s="44" t="s">
        <v>86</v>
      </c>
      <c r="E29" s="93">
        <v>649</v>
      </c>
      <c r="F29" s="93">
        <v>91</v>
      </c>
      <c r="G29" s="93">
        <v>3203</v>
      </c>
      <c r="H29" s="93">
        <v>114420</v>
      </c>
      <c r="I29" s="93">
        <v>26799</v>
      </c>
      <c r="J29" s="93">
        <v>161</v>
      </c>
      <c r="K29" s="93">
        <v>52</v>
      </c>
      <c r="L29" s="93">
        <v>901</v>
      </c>
      <c r="M29" s="93">
        <v>4813</v>
      </c>
      <c r="N29" s="93">
        <v>55609</v>
      </c>
      <c r="O29" s="460" t="s">
        <v>582</v>
      </c>
    </row>
    <row r="30" spans="2:15">
      <c r="B30" s="196" t="s">
        <v>135</v>
      </c>
      <c r="C30" s="44" t="s">
        <v>136</v>
      </c>
      <c r="D30" s="44" t="s">
        <v>86</v>
      </c>
      <c r="E30" s="93">
        <v>26</v>
      </c>
      <c r="F30" s="93">
        <v>43</v>
      </c>
      <c r="G30" s="93">
        <v>593</v>
      </c>
      <c r="H30" s="44" t="s">
        <v>308</v>
      </c>
      <c r="I30" s="93">
        <v>7499</v>
      </c>
      <c r="J30" s="93">
        <v>49</v>
      </c>
      <c r="K30" s="93">
        <v>13</v>
      </c>
      <c r="L30" s="93">
        <v>101</v>
      </c>
      <c r="M30" s="93">
        <v>476</v>
      </c>
      <c r="N30" s="44" t="s">
        <v>308</v>
      </c>
      <c r="O30" s="460" t="s">
        <v>582</v>
      </c>
    </row>
    <row r="31" spans="2:15">
      <c r="B31" s="196" t="s">
        <v>137</v>
      </c>
      <c r="C31" s="44" t="s">
        <v>138</v>
      </c>
      <c r="D31" s="44" t="s">
        <v>86</v>
      </c>
      <c r="E31" s="44" t="s">
        <v>159</v>
      </c>
      <c r="F31" s="44" t="s">
        <v>159</v>
      </c>
      <c r="G31" s="44" t="s">
        <v>159</v>
      </c>
      <c r="H31" s="44" t="s">
        <v>308</v>
      </c>
      <c r="I31" s="44" t="s">
        <v>159</v>
      </c>
      <c r="J31" s="44" t="s">
        <v>159</v>
      </c>
      <c r="K31" s="44" t="s">
        <v>159</v>
      </c>
      <c r="L31" s="44" t="s">
        <v>159</v>
      </c>
      <c r="M31" s="44" t="s">
        <v>159</v>
      </c>
      <c r="N31" s="44" t="s">
        <v>308</v>
      </c>
      <c r="O31" s="460" t="s">
        <v>582</v>
      </c>
    </row>
    <row r="32" spans="2:15">
      <c r="B32" s="196" t="s">
        <v>139</v>
      </c>
      <c r="C32" s="44" t="s">
        <v>140</v>
      </c>
      <c r="D32" s="44" t="s">
        <v>86</v>
      </c>
      <c r="E32" s="93">
        <v>616</v>
      </c>
      <c r="F32" s="93">
        <v>586</v>
      </c>
      <c r="G32" s="93">
        <v>10159</v>
      </c>
      <c r="H32" s="93">
        <v>189833</v>
      </c>
      <c r="I32" s="93">
        <v>178621</v>
      </c>
      <c r="J32" s="93">
        <v>90</v>
      </c>
      <c r="K32" s="93">
        <v>31</v>
      </c>
      <c r="L32" s="93">
        <v>331</v>
      </c>
      <c r="M32" s="93">
        <v>24846</v>
      </c>
      <c r="N32" s="93">
        <v>76576</v>
      </c>
      <c r="O32" s="460" t="s">
        <v>583</v>
      </c>
    </row>
    <row r="33" spans="2:15">
      <c r="B33" s="196" t="s">
        <v>141</v>
      </c>
      <c r="C33" s="44" t="s">
        <v>142</v>
      </c>
      <c r="D33" s="44" t="s">
        <v>89</v>
      </c>
      <c r="E33" s="44" t="s">
        <v>159</v>
      </c>
      <c r="F33" s="44" t="s">
        <v>159</v>
      </c>
      <c r="G33" s="44" t="s">
        <v>159</v>
      </c>
      <c r="H33" s="44" t="s">
        <v>159</v>
      </c>
      <c r="I33" s="93">
        <v>9024</v>
      </c>
      <c r="J33" s="44" t="s">
        <v>159</v>
      </c>
      <c r="K33" s="44" t="s">
        <v>159</v>
      </c>
      <c r="L33" s="44" t="s">
        <v>159</v>
      </c>
      <c r="M33" s="93">
        <v>476</v>
      </c>
      <c r="N33" s="44" t="s">
        <v>159</v>
      </c>
      <c r="O33" s="460" t="s">
        <v>582</v>
      </c>
    </row>
    <row r="34" spans="2:15">
      <c r="B34" s="196" t="s">
        <v>143</v>
      </c>
      <c r="C34" s="44" t="s">
        <v>144</v>
      </c>
      <c r="D34" s="44" t="s">
        <v>86</v>
      </c>
      <c r="E34" s="93">
        <v>37</v>
      </c>
      <c r="F34" s="93">
        <v>51</v>
      </c>
      <c r="G34" s="93">
        <v>614</v>
      </c>
      <c r="H34" s="93">
        <v>3765</v>
      </c>
      <c r="I34" s="93">
        <v>2091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460" t="s">
        <v>582</v>
      </c>
    </row>
    <row r="35" spans="2:15">
      <c r="B35" s="196" t="s">
        <v>145</v>
      </c>
      <c r="C35" s="44" t="s">
        <v>146</v>
      </c>
      <c r="D35" s="44" t="s">
        <v>120</v>
      </c>
      <c r="E35" s="44" t="s">
        <v>159</v>
      </c>
      <c r="F35" s="93">
        <v>65</v>
      </c>
      <c r="G35" s="93">
        <v>1855</v>
      </c>
      <c r="H35" s="44" t="s">
        <v>308</v>
      </c>
      <c r="I35" s="93">
        <v>3470</v>
      </c>
      <c r="J35" s="44" t="s">
        <v>159</v>
      </c>
      <c r="K35" s="93">
        <v>3</v>
      </c>
      <c r="L35" s="93">
        <v>70</v>
      </c>
      <c r="M35" s="93">
        <v>609</v>
      </c>
      <c r="N35" s="44" t="s">
        <v>308</v>
      </c>
      <c r="O35" s="460" t="s">
        <v>582</v>
      </c>
    </row>
    <row r="36" spans="2:15">
      <c r="B36" s="196" t="s">
        <v>147</v>
      </c>
      <c r="C36" s="44" t="s">
        <v>148</v>
      </c>
      <c r="D36" s="44" t="s">
        <v>89</v>
      </c>
      <c r="E36" s="93">
        <v>694</v>
      </c>
      <c r="F36" s="93">
        <v>116</v>
      </c>
      <c r="G36" s="93">
        <v>1994</v>
      </c>
      <c r="H36" s="93">
        <v>375652</v>
      </c>
      <c r="I36" s="93">
        <v>26410</v>
      </c>
      <c r="J36" s="93">
        <v>174</v>
      </c>
      <c r="K36" s="93">
        <v>112</v>
      </c>
      <c r="L36" s="93">
        <v>738</v>
      </c>
      <c r="M36" s="93">
        <v>2796</v>
      </c>
      <c r="N36" s="93">
        <v>98055</v>
      </c>
      <c r="O36" s="460" t="s">
        <v>582</v>
      </c>
    </row>
    <row r="37" spans="2:15">
      <c r="B37" s="196" t="s">
        <v>149</v>
      </c>
      <c r="C37" s="44" t="s">
        <v>150</v>
      </c>
      <c r="D37" s="44" t="s">
        <v>86</v>
      </c>
      <c r="E37" s="93">
        <v>637</v>
      </c>
      <c r="F37" s="93">
        <v>97</v>
      </c>
      <c r="G37" s="93">
        <v>4208</v>
      </c>
      <c r="H37" s="44" t="s">
        <v>308</v>
      </c>
      <c r="I37" s="93">
        <v>98735</v>
      </c>
      <c r="J37" s="93">
        <v>216</v>
      </c>
      <c r="K37" s="93">
        <v>23</v>
      </c>
      <c r="L37" s="93">
        <v>1009</v>
      </c>
      <c r="M37" s="93">
        <v>8925</v>
      </c>
      <c r="N37" s="44" t="s">
        <v>308</v>
      </c>
      <c r="O37" s="460" t="s">
        <v>581</v>
      </c>
    </row>
    <row r="38" spans="2:15">
      <c r="B38" s="196" t="s">
        <v>151</v>
      </c>
      <c r="C38" s="44" t="s">
        <v>152</v>
      </c>
      <c r="D38" s="44" t="s">
        <v>86</v>
      </c>
      <c r="E38" s="44" t="s">
        <v>159</v>
      </c>
      <c r="F38" s="93">
        <v>4</v>
      </c>
      <c r="G38" s="93">
        <v>100</v>
      </c>
      <c r="H38" s="44" t="s">
        <v>308</v>
      </c>
      <c r="I38" s="93">
        <v>12178</v>
      </c>
      <c r="J38" s="44" t="s">
        <v>159</v>
      </c>
      <c r="K38" s="93">
        <v>4</v>
      </c>
      <c r="L38" s="93">
        <v>100</v>
      </c>
      <c r="M38" s="93">
        <v>1293</v>
      </c>
      <c r="N38" s="44" t="s">
        <v>308</v>
      </c>
      <c r="O38" s="460" t="s">
        <v>582</v>
      </c>
    </row>
    <row r="39" spans="2:15">
      <c r="B39" s="196" t="s">
        <v>153</v>
      </c>
      <c r="C39" s="44" t="s">
        <v>154</v>
      </c>
      <c r="D39" s="44" t="s">
        <v>86</v>
      </c>
      <c r="E39" s="93">
        <v>3953</v>
      </c>
      <c r="F39" s="93">
        <v>334</v>
      </c>
      <c r="G39" s="93">
        <v>11774</v>
      </c>
      <c r="H39" s="93">
        <v>1145340</v>
      </c>
      <c r="I39" s="93">
        <v>78426</v>
      </c>
      <c r="J39" s="93">
        <v>1494</v>
      </c>
      <c r="K39" s="93">
        <v>87</v>
      </c>
      <c r="L39" s="93">
        <v>756</v>
      </c>
      <c r="M39" s="93">
        <v>9150</v>
      </c>
      <c r="N39" s="93">
        <v>587400</v>
      </c>
      <c r="O39" s="460" t="s">
        <v>582</v>
      </c>
    </row>
    <row r="40" spans="2:15">
      <c r="B40" s="196" t="s">
        <v>155</v>
      </c>
      <c r="C40" s="44" t="s">
        <v>156</v>
      </c>
      <c r="D40" s="44" t="s">
        <v>120</v>
      </c>
      <c r="E40" s="93">
        <v>120</v>
      </c>
      <c r="F40" s="93">
        <v>31</v>
      </c>
      <c r="G40" s="93">
        <v>1034</v>
      </c>
      <c r="H40" s="44" t="s">
        <v>308</v>
      </c>
      <c r="I40" s="93">
        <v>1772</v>
      </c>
      <c r="J40" s="93">
        <v>48</v>
      </c>
      <c r="K40" s="93">
        <v>8</v>
      </c>
      <c r="L40" s="93">
        <v>348</v>
      </c>
      <c r="M40" s="93">
        <v>398</v>
      </c>
      <c r="N40" s="44" t="s">
        <v>308</v>
      </c>
      <c r="O40" s="460" t="s">
        <v>582</v>
      </c>
    </row>
    <row r="41" spans="2:15">
      <c r="B41" s="196" t="s">
        <v>157</v>
      </c>
      <c r="C41" s="44" t="s">
        <v>158</v>
      </c>
      <c r="D41" s="44" t="s">
        <v>120</v>
      </c>
      <c r="E41" s="93">
        <v>113</v>
      </c>
      <c r="F41" s="93">
        <v>42</v>
      </c>
      <c r="G41" s="93">
        <v>546</v>
      </c>
      <c r="H41" s="93">
        <v>3391</v>
      </c>
      <c r="I41" s="93">
        <v>3670</v>
      </c>
      <c r="J41" s="93">
        <v>6</v>
      </c>
      <c r="K41" s="93">
        <v>9</v>
      </c>
      <c r="L41" s="93">
        <v>9</v>
      </c>
      <c r="M41" s="93">
        <v>666</v>
      </c>
      <c r="N41" s="93">
        <v>2375</v>
      </c>
      <c r="O41" s="460" t="s">
        <v>582</v>
      </c>
    </row>
    <row r="42" spans="2:15">
      <c r="B42" s="196" t="s">
        <v>159</v>
      </c>
      <c r="C42" s="44" t="s">
        <v>160</v>
      </c>
      <c r="D42" s="44" t="s">
        <v>161</v>
      </c>
      <c r="E42" s="44" t="s">
        <v>159</v>
      </c>
      <c r="F42" s="44" t="s">
        <v>159</v>
      </c>
      <c r="G42" s="44" t="s">
        <v>159</v>
      </c>
      <c r="H42" s="44" t="s">
        <v>159</v>
      </c>
      <c r="I42" s="44" t="s">
        <v>159</v>
      </c>
      <c r="J42" s="44" t="s">
        <v>159</v>
      </c>
      <c r="K42" s="44" t="s">
        <v>159</v>
      </c>
      <c r="L42" s="44" t="s">
        <v>159</v>
      </c>
      <c r="M42" s="44" t="s">
        <v>159</v>
      </c>
      <c r="N42" s="44" t="s">
        <v>159</v>
      </c>
      <c r="O42" s="460" t="s">
        <v>582</v>
      </c>
    </row>
    <row r="43" spans="2:15">
      <c r="B43" s="196" t="s">
        <v>162</v>
      </c>
      <c r="C43" s="44" t="s">
        <v>163</v>
      </c>
      <c r="D43" s="44" t="s">
        <v>86</v>
      </c>
      <c r="E43" s="93">
        <v>146</v>
      </c>
      <c r="F43" s="44" t="s">
        <v>159</v>
      </c>
      <c r="G43" s="44" t="s">
        <v>159</v>
      </c>
      <c r="H43" s="44" t="s">
        <v>308</v>
      </c>
      <c r="I43" s="93">
        <v>6752</v>
      </c>
      <c r="J43" s="93">
        <v>47</v>
      </c>
      <c r="K43" s="93">
        <v>26</v>
      </c>
      <c r="L43" s="44" t="s">
        <v>159</v>
      </c>
      <c r="M43" s="93">
        <v>1214</v>
      </c>
      <c r="N43" s="44" t="s">
        <v>308</v>
      </c>
      <c r="O43" s="460" t="s">
        <v>581</v>
      </c>
    </row>
    <row r="44" spans="2:15">
      <c r="B44" s="196" t="s">
        <v>164</v>
      </c>
      <c r="C44" s="44" t="s">
        <v>165</v>
      </c>
      <c r="D44" s="44" t="s">
        <v>86</v>
      </c>
      <c r="E44" s="93">
        <v>357</v>
      </c>
      <c r="F44" s="93">
        <v>65</v>
      </c>
      <c r="G44" s="93">
        <v>357</v>
      </c>
      <c r="H44" s="44" t="s">
        <v>308</v>
      </c>
      <c r="I44" s="93">
        <v>6084</v>
      </c>
      <c r="J44" s="93">
        <v>877</v>
      </c>
      <c r="K44" s="93">
        <v>15</v>
      </c>
      <c r="L44" s="93">
        <v>877</v>
      </c>
      <c r="M44" s="93">
        <v>7329</v>
      </c>
      <c r="N44" s="44" t="s">
        <v>308</v>
      </c>
      <c r="O44" s="460" t="s">
        <v>581</v>
      </c>
    </row>
    <row r="45" spans="2:15">
      <c r="B45" s="196" t="s">
        <v>166</v>
      </c>
      <c r="C45" s="44" t="s">
        <v>167</v>
      </c>
      <c r="D45" s="44" t="s">
        <v>86</v>
      </c>
      <c r="E45" s="93">
        <v>46</v>
      </c>
      <c r="F45" s="93">
        <v>29</v>
      </c>
      <c r="G45" s="93">
        <v>3078</v>
      </c>
      <c r="H45" s="93">
        <v>4852</v>
      </c>
      <c r="I45" s="93">
        <v>2469</v>
      </c>
      <c r="J45" s="93">
        <v>0</v>
      </c>
      <c r="K45" s="93">
        <v>0</v>
      </c>
      <c r="L45" s="93">
        <v>0</v>
      </c>
      <c r="M45" s="93">
        <v>158</v>
      </c>
      <c r="N45" s="93">
        <v>0</v>
      </c>
      <c r="O45" s="460" t="s">
        <v>582</v>
      </c>
    </row>
    <row r="46" spans="2:15">
      <c r="B46" s="196" t="s">
        <v>168</v>
      </c>
      <c r="C46" s="44" t="s">
        <v>169</v>
      </c>
      <c r="D46" s="44" t="s">
        <v>86</v>
      </c>
      <c r="E46" s="93">
        <v>743</v>
      </c>
      <c r="F46" s="93">
        <v>168</v>
      </c>
      <c r="G46" s="93">
        <v>4011</v>
      </c>
      <c r="H46" s="93">
        <v>71620</v>
      </c>
      <c r="I46" s="93">
        <v>35659</v>
      </c>
      <c r="J46" s="93">
        <v>42</v>
      </c>
      <c r="K46" s="93">
        <v>14</v>
      </c>
      <c r="L46" s="93">
        <v>108</v>
      </c>
      <c r="M46" s="93">
        <v>2778</v>
      </c>
      <c r="N46" s="44" t="s">
        <v>308</v>
      </c>
      <c r="O46" s="460" t="s">
        <v>583</v>
      </c>
    </row>
    <row r="47" spans="2:15">
      <c r="B47" s="196" t="s">
        <v>170</v>
      </c>
      <c r="C47" s="44" t="s">
        <v>171</v>
      </c>
      <c r="D47" s="44" t="s">
        <v>120</v>
      </c>
      <c r="E47" s="93">
        <v>13</v>
      </c>
      <c r="F47" s="93">
        <v>1</v>
      </c>
      <c r="G47" s="93">
        <v>13</v>
      </c>
      <c r="H47" s="93">
        <v>8190</v>
      </c>
      <c r="I47" s="93">
        <v>2690</v>
      </c>
      <c r="J47" s="93">
        <v>3</v>
      </c>
      <c r="K47" s="93">
        <v>1</v>
      </c>
      <c r="L47" s="93">
        <v>3</v>
      </c>
      <c r="M47" s="93">
        <v>256</v>
      </c>
      <c r="N47" s="93">
        <v>2430</v>
      </c>
      <c r="O47" s="460" t="s">
        <v>582</v>
      </c>
    </row>
    <row r="48" spans="2:15">
      <c r="B48" s="196" t="s">
        <v>172</v>
      </c>
      <c r="C48" s="44" t="s">
        <v>173</v>
      </c>
      <c r="D48" s="44" t="s">
        <v>86</v>
      </c>
      <c r="E48" s="93">
        <v>315</v>
      </c>
      <c r="F48" s="93">
        <v>50</v>
      </c>
      <c r="G48" s="93">
        <v>1717</v>
      </c>
      <c r="H48" s="44" t="s">
        <v>308</v>
      </c>
      <c r="I48" s="93">
        <v>14718</v>
      </c>
      <c r="J48" s="93">
        <v>72</v>
      </c>
      <c r="K48" s="93">
        <v>19</v>
      </c>
      <c r="L48" s="93">
        <v>789</v>
      </c>
      <c r="M48" s="93">
        <v>1318</v>
      </c>
      <c r="N48" s="44" t="s">
        <v>308</v>
      </c>
      <c r="O48" s="460" t="s">
        <v>582</v>
      </c>
    </row>
    <row r="49" spans="2:15">
      <c r="B49" s="196" t="s">
        <v>174</v>
      </c>
      <c r="C49" s="44" t="s">
        <v>175</v>
      </c>
      <c r="D49" s="44" t="s">
        <v>86</v>
      </c>
      <c r="E49" s="93">
        <v>1734</v>
      </c>
      <c r="F49" s="93">
        <v>124</v>
      </c>
      <c r="G49" s="93">
        <v>4022</v>
      </c>
      <c r="H49" s="93">
        <v>482700</v>
      </c>
      <c r="I49" s="93">
        <v>67376</v>
      </c>
      <c r="J49" s="93">
        <v>504</v>
      </c>
      <c r="K49" s="93">
        <v>9</v>
      </c>
      <c r="L49" s="93">
        <v>50</v>
      </c>
      <c r="M49" s="93">
        <v>6417</v>
      </c>
      <c r="N49" s="93">
        <v>201600</v>
      </c>
      <c r="O49" s="460" t="s">
        <v>582</v>
      </c>
    </row>
    <row r="50" spans="2:15">
      <c r="B50" s="196" t="s">
        <v>176</v>
      </c>
      <c r="C50" s="44" t="s">
        <v>177</v>
      </c>
      <c r="D50" s="44" t="s">
        <v>120</v>
      </c>
      <c r="E50" s="93">
        <v>213</v>
      </c>
      <c r="F50" s="93">
        <v>49</v>
      </c>
      <c r="G50" s="93">
        <v>1514</v>
      </c>
      <c r="H50" s="44" t="s">
        <v>308</v>
      </c>
      <c r="I50" s="93">
        <v>30854</v>
      </c>
      <c r="J50" s="93">
        <v>57</v>
      </c>
      <c r="K50" s="93">
        <v>1</v>
      </c>
      <c r="L50" s="93">
        <v>12</v>
      </c>
      <c r="M50" s="93">
        <v>2749</v>
      </c>
      <c r="N50" s="44" t="s">
        <v>308</v>
      </c>
      <c r="O50" s="460" t="s">
        <v>581</v>
      </c>
    </row>
    <row r="51" spans="2:15">
      <c r="B51" s="196" t="s">
        <v>178</v>
      </c>
      <c r="C51" s="44" t="s">
        <v>179</v>
      </c>
      <c r="D51" s="44" t="s">
        <v>120</v>
      </c>
      <c r="E51" s="93">
        <v>1072</v>
      </c>
      <c r="F51" s="93">
        <v>191</v>
      </c>
      <c r="G51" s="93">
        <v>10002</v>
      </c>
      <c r="H51" s="93">
        <v>257760</v>
      </c>
      <c r="I51" s="93">
        <v>24724</v>
      </c>
      <c r="J51" s="93">
        <v>20</v>
      </c>
      <c r="K51" s="93">
        <v>21</v>
      </c>
      <c r="L51" s="93">
        <v>181</v>
      </c>
      <c r="M51" s="93">
        <v>3320</v>
      </c>
      <c r="N51" s="93">
        <v>57960</v>
      </c>
      <c r="O51" s="460" t="s">
        <v>581</v>
      </c>
    </row>
    <row r="52" spans="2:15">
      <c r="B52" s="196" t="s">
        <v>180</v>
      </c>
      <c r="C52" s="44" t="s">
        <v>181</v>
      </c>
      <c r="D52" s="44" t="s">
        <v>120</v>
      </c>
      <c r="E52" s="93">
        <v>223</v>
      </c>
      <c r="F52" s="93">
        <v>16</v>
      </c>
      <c r="G52" s="93">
        <v>442</v>
      </c>
      <c r="H52" s="93">
        <v>22200</v>
      </c>
      <c r="I52" s="93">
        <v>9889</v>
      </c>
      <c r="J52" s="93">
        <v>26</v>
      </c>
      <c r="K52" s="93">
        <v>5</v>
      </c>
      <c r="L52" s="93">
        <v>38</v>
      </c>
      <c r="M52" s="93">
        <v>915</v>
      </c>
      <c r="N52" s="93">
        <v>8113</v>
      </c>
      <c r="O52" s="460" t="s">
        <v>581</v>
      </c>
    </row>
    <row r="53" spans="2:15">
      <c r="B53" s="196" t="s">
        <v>182</v>
      </c>
      <c r="C53" s="44" t="s">
        <v>183</v>
      </c>
      <c r="D53" s="44" t="s">
        <v>86</v>
      </c>
      <c r="E53" s="93">
        <v>1011</v>
      </c>
      <c r="F53" s="93">
        <v>24</v>
      </c>
      <c r="G53" s="93">
        <v>3260</v>
      </c>
      <c r="H53" s="44" t="s">
        <v>308</v>
      </c>
      <c r="I53" s="93">
        <v>35407</v>
      </c>
      <c r="J53" s="93">
        <v>153</v>
      </c>
      <c r="K53" s="93">
        <v>15</v>
      </c>
      <c r="L53" s="93">
        <v>1070</v>
      </c>
      <c r="M53" s="93">
        <v>4859</v>
      </c>
      <c r="N53" s="44" t="s">
        <v>308</v>
      </c>
      <c r="O53" s="460" t="s">
        <v>583</v>
      </c>
    </row>
    <row r="54" spans="2:15">
      <c r="B54" s="196" t="s">
        <v>184</v>
      </c>
      <c r="C54" s="44" t="s">
        <v>185</v>
      </c>
      <c r="D54" s="44" t="s">
        <v>120</v>
      </c>
      <c r="E54" s="93">
        <v>115</v>
      </c>
      <c r="F54" s="93">
        <v>31</v>
      </c>
      <c r="G54" s="93">
        <v>622</v>
      </c>
      <c r="H54" s="44" t="s">
        <v>308</v>
      </c>
      <c r="I54" s="93">
        <v>4141</v>
      </c>
      <c r="J54" s="93">
        <v>50</v>
      </c>
      <c r="K54" s="93">
        <v>3</v>
      </c>
      <c r="L54" s="93">
        <v>79</v>
      </c>
      <c r="M54" s="93">
        <v>539</v>
      </c>
      <c r="N54" s="44" t="s">
        <v>308</v>
      </c>
      <c r="O54" s="460" t="s">
        <v>582</v>
      </c>
    </row>
    <row r="55" spans="2:15">
      <c r="B55" s="196" t="s">
        <v>186</v>
      </c>
      <c r="C55" s="44" t="s">
        <v>187</v>
      </c>
      <c r="D55" s="44" t="s">
        <v>86</v>
      </c>
      <c r="E55" s="93">
        <v>153</v>
      </c>
      <c r="F55" s="93">
        <v>98</v>
      </c>
      <c r="G55" s="93">
        <v>3819</v>
      </c>
      <c r="H55" s="93">
        <v>82871</v>
      </c>
      <c r="I55" s="93">
        <v>9766</v>
      </c>
      <c r="J55" s="93">
        <v>73</v>
      </c>
      <c r="K55" s="93">
        <v>1</v>
      </c>
      <c r="L55" s="93">
        <v>500</v>
      </c>
      <c r="M55" s="93">
        <v>722</v>
      </c>
      <c r="N55" s="93">
        <v>7170</v>
      </c>
      <c r="O55" s="460" t="s">
        <v>581</v>
      </c>
    </row>
    <row r="56" spans="2:15">
      <c r="B56" s="196" t="s">
        <v>188</v>
      </c>
      <c r="C56" s="44" t="s">
        <v>189</v>
      </c>
      <c r="D56" s="44" t="s">
        <v>86</v>
      </c>
      <c r="E56" s="93">
        <v>78</v>
      </c>
      <c r="F56" s="93">
        <v>16</v>
      </c>
      <c r="G56" s="93">
        <v>559</v>
      </c>
      <c r="H56" s="93">
        <v>14425</v>
      </c>
      <c r="I56" s="93">
        <v>14765</v>
      </c>
      <c r="J56" s="93">
        <v>5</v>
      </c>
      <c r="K56" s="93">
        <v>6</v>
      </c>
      <c r="L56" s="93">
        <v>143</v>
      </c>
      <c r="M56" s="93">
        <v>996</v>
      </c>
      <c r="N56" s="93">
        <v>0</v>
      </c>
      <c r="O56" s="460" t="s">
        <v>581</v>
      </c>
    </row>
    <row r="57" spans="2:15">
      <c r="B57" s="196" t="s">
        <v>190</v>
      </c>
      <c r="C57" s="44" t="s">
        <v>191</v>
      </c>
      <c r="D57" s="44" t="s">
        <v>86</v>
      </c>
      <c r="E57" s="93">
        <v>244</v>
      </c>
      <c r="F57" s="93">
        <v>84</v>
      </c>
      <c r="G57" s="93">
        <v>1609</v>
      </c>
      <c r="H57" s="93">
        <v>61920</v>
      </c>
      <c r="I57" s="93">
        <v>9822</v>
      </c>
      <c r="J57" s="93">
        <v>66</v>
      </c>
      <c r="K57" s="93">
        <v>24</v>
      </c>
      <c r="L57" s="93">
        <v>66</v>
      </c>
      <c r="M57" s="93">
        <v>743</v>
      </c>
      <c r="N57" s="93">
        <v>6300</v>
      </c>
      <c r="O57" s="460" t="s">
        <v>582</v>
      </c>
    </row>
    <row r="58" spans="2:15">
      <c r="B58" s="196" t="s">
        <v>192</v>
      </c>
      <c r="C58" s="44" t="s">
        <v>193</v>
      </c>
      <c r="D58" s="44" t="s">
        <v>86</v>
      </c>
      <c r="E58" s="93">
        <v>465</v>
      </c>
      <c r="F58" s="93">
        <v>103</v>
      </c>
      <c r="G58" s="93">
        <v>2205</v>
      </c>
      <c r="H58" s="93">
        <v>97260</v>
      </c>
      <c r="I58" s="93">
        <v>9041</v>
      </c>
      <c r="J58" s="93">
        <v>30</v>
      </c>
      <c r="K58" s="93">
        <v>9</v>
      </c>
      <c r="L58" s="93">
        <v>210</v>
      </c>
      <c r="M58" s="93">
        <v>1246</v>
      </c>
      <c r="N58" s="93">
        <v>12180</v>
      </c>
      <c r="O58" s="460" t="s">
        <v>582</v>
      </c>
    </row>
    <row r="59" spans="2:15">
      <c r="B59" s="196" t="s">
        <v>194</v>
      </c>
      <c r="C59" s="44" t="s">
        <v>195</v>
      </c>
      <c r="D59" s="44" t="s">
        <v>120</v>
      </c>
      <c r="E59" s="93">
        <v>405</v>
      </c>
      <c r="F59" s="93">
        <v>26</v>
      </c>
      <c r="G59" s="93">
        <v>2332</v>
      </c>
      <c r="H59" s="93">
        <v>785708</v>
      </c>
      <c r="I59" s="93">
        <v>68685</v>
      </c>
      <c r="J59" s="93">
        <v>166</v>
      </c>
      <c r="K59" s="93">
        <v>16</v>
      </c>
      <c r="L59" s="93">
        <v>468</v>
      </c>
      <c r="M59" s="93">
        <v>5498</v>
      </c>
      <c r="N59" s="93">
        <v>657362</v>
      </c>
      <c r="O59" s="460" t="s">
        <v>581</v>
      </c>
    </row>
    <row r="60" spans="2:15">
      <c r="B60" s="196" t="s">
        <v>196</v>
      </c>
      <c r="C60" s="44" t="s">
        <v>197</v>
      </c>
      <c r="D60" s="44" t="s">
        <v>89</v>
      </c>
      <c r="E60" s="93">
        <v>61</v>
      </c>
      <c r="F60" s="93">
        <v>87</v>
      </c>
      <c r="G60" s="93">
        <v>1349</v>
      </c>
      <c r="H60" s="44" t="s">
        <v>308</v>
      </c>
      <c r="I60" s="93">
        <v>6806</v>
      </c>
      <c r="J60" s="93">
        <v>9</v>
      </c>
      <c r="K60" s="93">
        <v>6</v>
      </c>
      <c r="L60" s="93">
        <v>33</v>
      </c>
      <c r="M60" s="93">
        <v>780</v>
      </c>
      <c r="N60" s="44" t="s">
        <v>308</v>
      </c>
      <c r="O60" s="460" t="s">
        <v>582</v>
      </c>
    </row>
    <row r="61" spans="2:15">
      <c r="B61" s="196" t="s">
        <v>198</v>
      </c>
      <c r="C61" s="44" t="s">
        <v>199</v>
      </c>
      <c r="D61" s="44" t="s">
        <v>89</v>
      </c>
      <c r="E61" s="93">
        <v>415</v>
      </c>
      <c r="F61" s="93">
        <v>20</v>
      </c>
      <c r="G61" s="93">
        <v>608</v>
      </c>
      <c r="H61" s="93">
        <v>46804</v>
      </c>
      <c r="I61" s="93">
        <v>10635</v>
      </c>
      <c r="J61" s="93">
        <v>188</v>
      </c>
      <c r="K61" s="93">
        <v>27</v>
      </c>
      <c r="L61" s="93">
        <v>237</v>
      </c>
      <c r="M61" s="93">
        <v>2099</v>
      </c>
      <c r="N61" s="93">
        <v>50701</v>
      </c>
      <c r="O61" s="460" t="s">
        <v>581</v>
      </c>
    </row>
    <row r="62" spans="2:15">
      <c r="B62" s="196" t="s">
        <v>200</v>
      </c>
      <c r="C62" s="44" t="s">
        <v>201</v>
      </c>
      <c r="D62" s="44" t="s">
        <v>86</v>
      </c>
      <c r="E62" s="93">
        <v>1917</v>
      </c>
      <c r="F62" s="93">
        <v>104</v>
      </c>
      <c r="G62" s="93">
        <v>2877</v>
      </c>
      <c r="H62" s="93">
        <v>112266</v>
      </c>
      <c r="I62" s="93">
        <v>102841</v>
      </c>
      <c r="J62" s="93">
        <v>421</v>
      </c>
      <c r="K62" s="93">
        <v>5</v>
      </c>
      <c r="L62" s="93">
        <v>65</v>
      </c>
      <c r="M62" s="93">
        <v>9743</v>
      </c>
      <c r="N62" s="93">
        <v>11530</v>
      </c>
      <c r="O62" s="460" t="s">
        <v>583</v>
      </c>
    </row>
    <row r="63" spans="2:15">
      <c r="B63" s="196" t="s">
        <v>202</v>
      </c>
      <c r="C63" s="44" t="s">
        <v>203</v>
      </c>
      <c r="D63" s="44" t="s">
        <v>89</v>
      </c>
      <c r="E63" s="93">
        <v>1093</v>
      </c>
      <c r="F63" s="93">
        <v>369</v>
      </c>
      <c r="G63" s="93">
        <v>34310</v>
      </c>
      <c r="H63" s="93">
        <v>171445</v>
      </c>
      <c r="I63" s="93">
        <v>42656</v>
      </c>
      <c r="J63" s="93">
        <v>155</v>
      </c>
      <c r="K63" s="93">
        <v>85</v>
      </c>
      <c r="L63" s="93">
        <v>3181</v>
      </c>
      <c r="M63" s="93">
        <v>4605</v>
      </c>
      <c r="N63" s="93">
        <v>48258</v>
      </c>
      <c r="O63" s="460" t="s">
        <v>582</v>
      </c>
    </row>
    <row r="64" spans="2:15">
      <c r="B64" s="196" t="s">
        <v>204</v>
      </c>
      <c r="C64" s="44" t="s">
        <v>205</v>
      </c>
      <c r="D64" s="44" t="s">
        <v>86</v>
      </c>
      <c r="E64" s="93">
        <v>552</v>
      </c>
      <c r="F64" s="93">
        <v>161</v>
      </c>
      <c r="G64" s="93">
        <v>4820</v>
      </c>
      <c r="H64" s="93">
        <v>307000</v>
      </c>
      <c r="I64" s="93">
        <v>55360</v>
      </c>
      <c r="J64" s="93">
        <v>63</v>
      </c>
      <c r="K64" s="93">
        <v>52</v>
      </c>
      <c r="L64" s="93">
        <v>415</v>
      </c>
      <c r="M64" s="93">
        <v>5382</v>
      </c>
      <c r="N64" s="93">
        <v>54434</v>
      </c>
      <c r="O64" s="460" t="s">
        <v>581</v>
      </c>
    </row>
    <row r="65" spans="2:15">
      <c r="B65" s="196" t="s">
        <v>206</v>
      </c>
      <c r="C65" s="44" t="s">
        <v>207</v>
      </c>
      <c r="D65" s="44" t="s">
        <v>86</v>
      </c>
      <c r="E65" s="93">
        <v>152</v>
      </c>
      <c r="F65" s="93">
        <v>25</v>
      </c>
      <c r="G65" s="93">
        <v>168</v>
      </c>
      <c r="H65" s="93">
        <v>53375</v>
      </c>
      <c r="I65" s="93">
        <v>27374</v>
      </c>
      <c r="J65" s="93">
        <v>17</v>
      </c>
      <c r="K65" s="93">
        <v>2</v>
      </c>
      <c r="L65" s="93">
        <v>100</v>
      </c>
      <c r="M65" s="93">
        <v>2716</v>
      </c>
      <c r="N65" s="93">
        <v>9872</v>
      </c>
      <c r="O65" s="460" t="s">
        <v>581</v>
      </c>
    </row>
    <row r="66" spans="2:15">
      <c r="B66" s="196" t="s">
        <v>208</v>
      </c>
      <c r="C66" s="44" t="s">
        <v>209</v>
      </c>
      <c r="D66" s="44" t="s">
        <v>86</v>
      </c>
      <c r="E66" s="93">
        <v>227</v>
      </c>
      <c r="F66" s="93">
        <v>56</v>
      </c>
      <c r="G66" s="93">
        <v>1042</v>
      </c>
      <c r="H66" s="93">
        <v>195600</v>
      </c>
      <c r="I66" s="93">
        <v>31185</v>
      </c>
      <c r="J66" s="93">
        <v>30</v>
      </c>
      <c r="K66" s="93">
        <v>3</v>
      </c>
      <c r="L66" s="93">
        <v>19</v>
      </c>
      <c r="M66" s="93">
        <v>2383</v>
      </c>
      <c r="N66" s="93">
        <v>32400</v>
      </c>
      <c r="O66" s="460" t="s">
        <v>583</v>
      </c>
    </row>
    <row r="67" spans="2:15">
      <c r="B67" s="196" t="s">
        <v>210</v>
      </c>
      <c r="C67" s="44" t="s">
        <v>211</v>
      </c>
      <c r="D67" s="44" t="s">
        <v>86</v>
      </c>
      <c r="E67" s="93">
        <v>35</v>
      </c>
      <c r="F67" s="93">
        <v>11</v>
      </c>
      <c r="G67" s="93">
        <v>130</v>
      </c>
      <c r="H67" s="44" t="s">
        <v>308</v>
      </c>
      <c r="I67" s="93">
        <v>3751</v>
      </c>
      <c r="J67" s="93">
        <v>11</v>
      </c>
      <c r="K67" s="44" t="s">
        <v>159</v>
      </c>
      <c r="L67" s="44" t="s">
        <v>159</v>
      </c>
      <c r="M67" s="93">
        <v>621</v>
      </c>
      <c r="N67" s="44" t="s">
        <v>308</v>
      </c>
      <c r="O67" s="460" t="s">
        <v>581</v>
      </c>
    </row>
    <row r="68" spans="2:15">
      <c r="B68" s="196" t="s">
        <v>212</v>
      </c>
      <c r="C68" s="44" t="s">
        <v>213</v>
      </c>
      <c r="D68" s="44" t="s">
        <v>86</v>
      </c>
      <c r="E68" s="93">
        <v>197</v>
      </c>
      <c r="F68" s="93">
        <v>27</v>
      </c>
      <c r="G68" s="93">
        <v>882</v>
      </c>
      <c r="H68" s="93">
        <v>-1</v>
      </c>
      <c r="I68" s="93">
        <v>5692</v>
      </c>
      <c r="J68" s="93">
        <v>19</v>
      </c>
      <c r="K68" s="93">
        <v>4</v>
      </c>
      <c r="L68" s="93">
        <v>45</v>
      </c>
      <c r="M68" s="93">
        <v>428</v>
      </c>
      <c r="N68" s="93">
        <v>-1</v>
      </c>
      <c r="O68" s="460" t="s">
        <v>582</v>
      </c>
    </row>
    <row r="69" spans="2:15">
      <c r="B69" s="196" t="s">
        <v>214</v>
      </c>
      <c r="C69" s="44" t="s">
        <v>215</v>
      </c>
      <c r="D69" s="44" t="s">
        <v>89</v>
      </c>
      <c r="E69" s="93">
        <v>155</v>
      </c>
      <c r="F69" s="93">
        <v>100</v>
      </c>
      <c r="G69" s="93">
        <v>1949</v>
      </c>
      <c r="H69" s="93">
        <v>11530</v>
      </c>
      <c r="I69" s="93">
        <v>2376</v>
      </c>
      <c r="J69" s="93">
        <v>27</v>
      </c>
      <c r="K69" s="93">
        <v>12</v>
      </c>
      <c r="L69" s="93">
        <v>132</v>
      </c>
      <c r="M69" s="93">
        <v>2145</v>
      </c>
      <c r="N69" s="93">
        <v>22610</v>
      </c>
      <c r="O69" s="460" t="s">
        <v>582</v>
      </c>
    </row>
    <row r="70" spans="2:15">
      <c r="B70" s="196" t="s">
        <v>216</v>
      </c>
      <c r="C70" s="44" t="s">
        <v>217</v>
      </c>
      <c r="D70" s="44" t="s">
        <v>86</v>
      </c>
      <c r="E70" s="93">
        <v>188</v>
      </c>
      <c r="F70" s="93">
        <v>31</v>
      </c>
      <c r="G70" s="93">
        <v>1353</v>
      </c>
      <c r="H70" s="44" t="s">
        <v>308</v>
      </c>
      <c r="I70" s="93">
        <v>9326</v>
      </c>
      <c r="J70" s="93">
        <v>66</v>
      </c>
      <c r="K70" s="93">
        <v>13</v>
      </c>
      <c r="L70" s="93">
        <v>975</v>
      </c>
      <c r="M70" s="93">
        <v>924</v>
      </c>
      <c r="N70" s="44" t="s">
        <v>308</v>
      </c>
      <c r="O70" s="460" t="s">
        <v>582</v>
      </c>
    </row>
    <row r="71" spans="2:15">
      <c r="B71" s="196" t="s">
        <v>218</v>
      </c>
      <c r="C71" s="44" t="s">
        <v>219</v>
      </c>
      <c r="D71" s="44" t="s">
        <v>86</v>
      </c>
      <c r="E71" s="44" t="s">
        <v>159</v>
      </c>
      <c r="F71" s="93">
        <v>0</v>
      </c>
      <c r="G71" s="93">
        <v>0</v>
      </c>
      <c r="H71" s="44" t="s">
        <v>308</v>
      </c>
      <c r="I71" s="93">
        <v>19698</v>
      </c>
      <c r="J71" s="44" t="s">
        <v>159</v>
      </c>
      <c r="K71" s="93">
        <v>3</v>
      </c>
      <c r="L71" s="93">
        <v>0</v>
      </c>
      <c r="M71" s="93">
        <v>2910</v>
      </c>
      <c r="N71" s="44" t="s">
        <v>308</v>
      </c>
      <c r="O71" s="460" t="s">
        <v>582</v>
      </c>
    </row>
    <row r="72" spans="2:15">
      <c r="B72" s="196" t="s">
        <v>220</v>
      </c>
      <c r="C72" s="44" t="s">
        <v>221</v>
      </c>
      <c r="D72" s="44" t="s">
        <v>86</v>
      </c>
      <c r="E72" s="93">
        <v>832</v>
      </c>
      <c r="F72" s="93">
        <v>136</v>
      </c>
      <c r="G72" s="93">
        <v>11616</v>
      </c>
      <c r="H72" s="93">
        <v>543488</v>
      </c>
      <c r="I72" s="93">
        <v>29272</v>
      </c>
      <c r="J72" s="93">
        <v>115</v>
      </c>
      <c r="K72" s="93">
        <v>36</v>
      </c>
      <c r="L72" s="93">
        <v>734</v>
      </c>
      <c r="M72" s="93">
        <v>3222</v>
      </c>
      <c r="N72" s="93">
        <v>140295</v>
      </c>
      <c r="O72" s="460" t="s">
        <v>582</v>
      </c>
    </row>
    <row r="73" spans="2:15">
      <c r="B73" s="196" t="s">
        <v>222</v>
      </c>
      <c r="C73" s="44" t="s">
        <v>223</v>
      </c>
      <c r="D73" s="44" t="s">
        <v>120</v>
      </c>
      <c r="E73" s="93">
        <v>22</v>
      </c>
      <c r="F73" s="93">
        <v>6</v>
      </c>
      <c r="G73" s="93">
        <v>99</v>
      </c>
      <c r="H73" s="93">
        <v>13271</v>
      </c>
      <c r="I73" s="93">
        <v>714</v>
      </c>
      <c r="J73" s="93">
        <v>2</v>
      </c>
      <c r="K73" s="93">
        <v>6</v>
      </c>
      <c r="L73" s="93">
        <v>5</v>
      </c>
      <c r="M73" s="93">
        <v>55</v>
      </c>
      <c r="N73" s="93">
        <v>885</v>
      </c>
      <c r="O73" s="460" t="s">
        <v>582</v>
      </c>
    </row>
    <row r="74" spans="2:15">
      <c r="B74" s="196" t="s">
        <v>224</v>
      </c>
      <c r="C74" s="44" t="s">
        <v>225</v>
      </c>
      <c r="D74" s="44" t="s">
        <v>86</v>
      </c>
      <c r="E74" s="93">
        <v>199</v>
      </c>
      <c r="F74" s="93">
        <v>30</v>
      </c>
      <c r="G74" s="93">
        <v>1590</v>
      </c>
      <c r="H74" s="93">
        <v>75594</v>
      </c>
      <c r="I74" s="93">
        <v>7693</v>
      </c>
      <c r="J74" s="93">
        <v>25</v>
      </c>
      <c r="K74" s="93">
        <v>9</v>
      </c>
      <c r="L74" s="93">
        <v>477</v>
      </c>
      <c r="M74" s="93">
        <v>985</v>
      </c>
      <c r="N74" s="93">
        <v>19156</v>
      </c>
      <c r="O74" s="460" t="s">
        <v>581</v>
      </c>
    </row>
    <row r="75" spans="2:15">
      <c r="B75" s="196" t="s">
        <v>226</v>
      </c>
      <c r="C75" s="44" t="s">
        <v>227</v>
      </c>
      <c r="D75" s="44" t="s">
        <v>86</v>
      </c>
      <c r="E75" s="93">
        <v>544</v>
      </c>
      <c r="F75" s="93">
        <v>0</v>
      </c>
      <c r="G75" s="93">
        <v>0</v>
      </c>
      <c r="H75" s="93">
        <v>102000</v>
      </c>
      <c r="I75" s="93">
        <v>11058</v>
      </c>
      <c r="J75" s="93">
        <v>0</v>
      </c>
      <c r="K75" s="93">
        <v>0</v>
      </c>
      <c r="L75" s="93">
        <v>0</v>
      </c>
      <c r="M75" s="93">
        <v>2036</v>
      </c>
      <c r="N75" s="93">
        <v>0</v>
      </c>
      <c r="O75" s="460" t="s">
        <v>582</v>
      </c>
    </row>
    <row r="76" spans="2:15">
      <c r="B76" s="196" t="s">
        <v>228</v>
      </c>
      <c r="C76" s="44" t="s">
        <v>229</v>
      </c>
      <c r="D76" s="44" t="s">
        <v>86</v>
      </c>
      <c r="E76" s="93">
        <v>882</v>
      </c>
      <c r="F76" s="93">
        <v>83</v>
      </c>
      <c r="G76" s="93">
        <v>2489</v>
      </c>
      <c r="H76" s="93">
        <v>8250</v>
      </c>
      <c r="I76" s="93">
        <v>25700</v>
      </c>
      <c r="J76" s="93">
        <v>179</v>
      </c>
      <c r="K76" s="93">
        <v>4</v>
      </c>
      <c r="L76" s="93">
        <v>15</v>
      </c>
      <c r="M76" s="93">
        <v>1911</v>
      </c>
      <c r="N76" s="93">
        <v>3062</v>
      </c>
      <c r="O76" s="460" t="s">
        <v>581</v>
      </c>
    </row>
    <row r="77" spans="2:15">
      <c r="B77" s="196" t="s">
        <v>230</v>
      </c>
      <c r="C77" s="44" t="s">
        <v>231</v>
      </c>
      <c r="D77" s="44" t="s">
        <v>86</v>
      </c>
      <c r="E77" s="93">
        <v>207</v>
      </c>
      <c r="F77" s="93">
        <v>30</v>
      </c>
      <c r="G77" s="93">
        <v>313</v>
      </c>
      <c r="H77" s="93">
        <v>84780</v>
      </c>
      <c r="I77" s="93">
        <v>12778</v>
      </c>
      <c r="J77" s="93">
        <v>24</v>
      </c>
      <c r="K77" s="93">
        <v>3</v>
      </c>
      <c r="L77" s="93">
        <v>7</v>
      </c>
      <c r="M77" s="93">
        <v>1055</v>
      </c>
      <c r="N77" s="93">
        <v>10000</v>
      </c>
      <c r="O77" s="460" t="s">
        <v>582</v>
      </c>
    </row>
    <row r="78" spans="2:15">
      <c r="B78" s="196" t="s">
        <v>232</v>
      </c>
      <c r="C78" s="44" t="s">
        <v>233</v>
      </c>
      <c r="D78" s="44" t="s">
        <v>86</v>
      </c>
      <c r="E78" s="93">
        <v>96</v>
      </c>
      <c r="F78" s="93">
        <v>12</v>
      </c>
      <c r="G78" s="93">
        <v>962</v>
      </c>
      <c r="H78" s="44" t="s">
        <v>308</v>
      </c>
      <c r="I78" s="93">
        <v>16059</v>
      </c>
      <c r="J78" s="93">
        <v>3</v>
      </c>
      <c r="K78" s="93">
        <v>0</v>
      </c>
      <c r="L78" s="93">
        <v>0</v>
      </c>
      <c r="M78" s="93">
        <v>525</v>
      </c>
      <c r="N78" s="44" t="s">
        <v>308</v>
      </c>
      <c r="O78" s="460" t="s">
        <v>582</v>
      </c>
    </row>
    <row r="79" spans="2:15">
      <c r="B79" s="196" t="s">
        <v>234</v>
      </c>
      <c r="C79" s="44" t="s">
        <v>235</v>
      </c>
      <c r="D79" s="44" t="s">
        <v>89</v>
      </c>
      <c r="E79" s="93">
        <v>213</v>
      </c>
      <c r="F79" s="93">
        <v>134</v>
      </c>
      <c r="G79" s="93">
        <v>34483</v>
      </c>
      <c r="H79" s="93">
        <v>64688</v>
      </c>
      <c r="I79" s="93">
        <v>33485</v>
      </c>
      <c r="J79" s="93">
        <v>47</v>
      </c>
      <c r="K79" s="93">
        <v>44</v>
      </c>
      <c r="L79" s="93">
        <v>15237</v>
      </c>
      <c r="M79" s="93">
        <v>3379</v>
      </c>
      <c r="N79" s="93">
        <v>37735</v>
      </c>
      <c r="O79" s="460" t="s">
        <v>581</v>
      </c>
    </row>
    <row r="80" spans="2:15">
      <c r="B80" s="196" t="s">
        <v>236</v>
      </c>
      <c r="C80" s="44" t="s">
        <v>237</v>
      </c>
      <c r="D80" s="44" t="s">
        <v>86</v>
      </c>
      <c r="E80" s="93">
        <v>98</v>
      </c>
      <c r="F80" s="93">
        <v>28</v>
      </c>
      <c r="G80" s="93">
        <v>3156</v>
      </c>
      <c r="H80" s="93">
        <v>16300</v>
      </c>
      <c r="I80" s="93">
        <v>1757</v>
      </c>
      <c r="J80" s="93">
        <v>0</v>
      </c>
      <c r="K80" s="93">
        <v>0</v>
      </c>
      <c r="L80" s="93">
        <v>0</v>
      </c>
      <c r="M80" s="93">
        <v>338</v>
      </c>
      <c r="N80" s="44" t="s">
        <v>308</v>
      </c>
      <c r="O80" s="460" t="s">
        <v>582</v>
      </c>
    </row>
    <row r="81" spans="2:15">
      <c r="B81" s="196" t="s">
        <v>238</v>
      </c>
      <c r="C81" s="44" t="s">
        <v>239</v>
      </c>
      <c r="D81" s="44" t="s">
        <v>86</v>
      </c>
      <c r="E81" s="93">
        <v>399</v>
      </c>
      <c r="F81" s="93">
        <v>73</v>
      </c>
      <c r="G81" s="93">
        <v>1731</v>
      </c>
      <c r="H81" s="93">
        <v>408300</v>
      </c>
      <c r="I81" s="93">
        <v>38263</v>
      </c>
      <c r="J81" s="44" t="s">
        <v>159</v>
      </c>
      <c r="K81" s="44" t="s">
        <v>159</v>
      </c>
      <c r="L81" s="44" t="s">
        <v>159</v>
      </c>
      <c r="M81" s="44" t="s">
        <v>159</v>
      </c>
      <c r="N81" s="44" t="s">
        <v>159</v>
      </c>
      <c r="O81" s="460" t="s">
        <v>582</v>
      </c>
    </row>
    <row r="82" spans="2:15">
      <c r="B82" s="196" t="s">
        <v>240</v>
      </c>
      <c r="C82" s="44" t="s">
        <v>241</v>
      </c>
      <c r="D82" s="44" t="s">
        <v>120</v>
      </c>
      <c r="E82" s="93">
        <v>248</v>
      </c>
      <c r="F82" s="93">
        <v>62</v>
      </c>
      <c r="G82" s="93">
        <v>1433</v>
      </c>
      <c r="H82" s="93">
        <v>131520</v>
      </c>
      <c r="I82" s="93">
        <v>16579</v>
      </c>
      <c r="J82" s="93">
        <v>40</v>
      </c>
      <c r="K82" s="93">
        <v>2</v>
      </c>
      <c r="L82" s="93">
        <v>2</v>
      </c>
      <c r="M82" s="93">
        <v>938</v>
      </c>
      <c r="N82" s="93">
        <v>17889</v>
      </c>
      <c r="O82" s="460" t="s">
        <v>581</v>
      </c>
    </row>
    <row r="83" spans="2:15">
      <c r="B83" s="196" t="s">
        <v>242</v>
      </c>
      <c r="C83" s="44" t="s">
        <v>243</v>
      </c>
      <c r="D83" s="44" t="s">
        <v>86</v>
      </c>
      <c r="E83" s="93">
        <v>209</v>
      </c>
      <c r="F83" s="93">
        <v>24</v>
      </c>
      <c r="G83" s="93">
        <v>599</v>
      </c>
      <c r="H83" s="93">
        <v>30600</v>
      </c>
      <c r="I83" s="93">
        <v>7458</v>
      </c>
      <c r="J83" s="93">
        <v>18</v>
      </c>
      <c r="K83" s="93">
        <v>2</v>
      </c>
      <c r="L83" s="93">
        <v>0</v>
      </c>
      <c r="M83" s="93">
        <v>366</v>
      </c>
      <c r="N83" s="93">
        <v>3000</v>
      </c>
      <c r="O83" s="460" t="s">
        <v>581</v>
      </c>
    </row>
    <row r="84" spans="2:15">
      <c r="B84" s="196" t="s">
        <v>244</v>
      </c>
      <c r="C84" s="44" t="s">
        <v>245</v>
      </c>
      <c r="D84" s="44" t="s">
        <v>86</v>
      </c>
      <c r="E84" s="93">
        <v>483</v>
      </c>
      <c r="F84" s="93">
        <v>41</v>
      </c>
      <c r="G84" s="93">
        <v>1711</v>
      </c>
      <c r="H84" s="93">
        <v>131600</v>
      </c>
      <c r="I84" s="93">
        <v>25019</v>
      </c>
      <c r="J84" s="93">
        <v>97</v>
      </c>
      <c r="K84" s="93">
        <v>3</v>
      </c>
      <c r="L84" s="93">
        <v>200</v>
      </c>
      <c r="M84" s="93">
        <v>2649</v>
      </c>
      <c r="N84" s="93">
        <v>37600</v>
      </c>
      <c r="O84" s="460" t="s">
        <v>582</v>
      </c>
    </row>
    <row r="85" spans="2:15">
      <c r="B85" s="196" t="s">
        <v>246</v>
      </c>
      <c r="C85" s="44" t="s">
        <v>247</v>
      </c>
      <c r="D85" s="44" t="s">
        <v>86</v>
      </c>
      <c r="E85" s="93">
        <v>436</v>
      </c>
      <c r="F85" s="93">
        <v>21</v>
      </c>
      <c r="G85" s="93">
        <v>405</v>
      </c>
      <c r="H85" s="44" t="s">
        <v>308</v>
      </c>
      <c r="I85" s="93">
        <v>74883</v>
      </c>
      <c r="J85" s="93">
        <v>109</v>
      </c>
      <c r="K85" s="93">
        <v>11</v>
      </c>
      <c r="L85" s="93">
        <v>23</v>
      </c>
      <c r="M85" s="93">
        <v>7623</v>
      </c>
      <c r="N85" s="44" t="s">
        <v>308</v>
      </c>
      <c r="O85" s="460" t="s">
        <v>581</v>
      </c>
    </row>
    <row r="86" spans="2:15">
      <c r="B86" s="196" t="s">
        <v>248</v>
      </c>
      <c r="C86" s="44" t="s">
        <v>249</v>
      </c>
      <c r="D86" s="44" t="s">
        <v>86</v>
      </c>
      <c r="E86" s="93">
        <v>4623</v>
      </c>
      <c r="F86" s="93">
        <v>767</v>
      </c>
      <c r="G86" s="93">
        <v>20012</v>
      </c>
      <c r="H86" s="44" t="s">
        <v>308</v>
      </c>
      <c r="I86" s="93">
        <v>1451869</v>
      </c>
      <c r="J86" s="93">
        <v>605</v>
      </c>
      <c r="K86" s="93">
        <v>52</v>
      </c>
      <c r="L86" s="93">
        <v>310</v>
      </c>
      <c r="M86" s="93">
        <v>154302</v>
      </c>
      <c r="N86" s="44" t="s">
        <v>308</v>
      </c>
      <c r="O86" s="460" t="s">
        <v>581</v>
      </c>
    </row>
    <row r="87" spans="2:15">
      <c r="B87" s="196" t="s">
        <v>250</v>
      </c>
      <c r="C87" s="44" t="s">
        <v>251</v>
      </c>
      <c r="D87" s="44" t="s">
        <v>86</v>
      </c>
      <c r="E87" s="93">
        <v>68</v>
      </c>
      <c r="F87" s="93">
        <v>33</v>
      </c>
      <c r="G87" s="93">
        <v>986</v>
      </c>
      <c r="H87" s="44" t="s">
        <v>308</v>
      </c>
      <c r="I87" s="93">
        <v>1451</v>
      </c>
      <c r="J87" s="93">
        <v>37</v>
      </c>
      <c r="K87" s="93">
        <v>18</v>
      </c>
      <c r="L87" s="93">
        <v>384</v>
      </c>
      <c r="M87" s="93">
        <v>342</v>
      </c>
      <c r="N87" s="44" t="s">
        <v>308</v>
      </c>
      <c r="O87" s="460" t="s">
        <v>583</v>
      </c>
    </row>
    <row r="88" spans="2:15">
      <c r="B88" s="196" t="s">
        <v>252</v>
      </c>
      <c r="C88" s="44" t="s">
        <v>253</v>
      </c>
      <c r="D88" s="44" t="s">
        <v>86</v>
      </c>
      <c r="E88" s="93">
        <v>486</v>
      </c>
      <c r="F88" s="93">
        <v>84</v>
      </c>
      <c r="G88" s="93">
        <v>1118</v>
      </c>
      <c r="H88" s="44" t="s">
        <v>308</v>
      </c>
      <c r="I88" s="93">
        <v>18333</v>
      </c>
      <c r="J88" s="93">
        <v>16</v>
      </c>
      <c r="K88" s="93">
        <v>9</v>
      </c>
      <c r="L88" s="93">
        <v>73</v>
      </c>
      <c r="M88" s="93">
        <v>2089</v>
      </c>
      <c r="N88" s="44" t="s">
        <v>308</v>
      </c>
      <c r="O88" s="460" t="s">
        <v>582</v>
      </c>
    </row>
    <row r="89" spans="2:15" ht="13.5" thickBot="1">
      <c r="B89" s="199" t="s">
        <v>254</v>
      </c>
      <c r="C89" s="200" t="s">
        <v>255</v>
      </c>
      <c r="D89" s="200" t="s">
        <v>86</v>
      </c>
      <c r="E89" s="320">
        <v>163</v>
      </c>
      <c r="F89" s="320">
        <v>70</v>
      </c>
      <c r="G89" s="320">
        <v>3037</v>
      </c>
      <c r="H89" s="320">
        <v>17983</v>
      </c>
      <c r="I89" s="320">
        <v>16186</v>
      </c>
      <c r="J89" s="320">
        <v>126</v>
      </c>
      <c r="K89" s="320">
        <v>15</v>
      </c>
      <c r="L89" s="320">
        <v>377</v>
      </c>
      <c r="M89" s="320">
        <v>1844</v>
      </c>
      <c r="N89" s="320">
        <v>12000</v>
      </c>
      <c r="O89" s="470" t="s">
        <v>581</v>
      </c>
    </row>
    <row r="91" spans="2:15" ht="13.5" thickBot="1"/>
    <row r="92" spans="2:15" ht="16.5">
      <c r="B92" s="176" t="s">
        <v>159</v>
      </c>
      <c r="C92" s="606" t="s">
        <v>552</v>
      </c>
      <c r="D92" s="610"/>
      <c r="E92" s="426">
        <f>SUM(E$6:E$89)</f>
        <v>50282</v>
      </c>
      <c r="F92" s="426">
        <f t="shared" ref="F92:N92" si="0">SUM(F$6:F$89)</f>
        <v>7742</v>
      </c>
      <c r="G92" s="426">
        <f t="shared" si="0"/>
        <v>270786</v>
      </c>
      <c r="H92" s="426">
        <f t="shared" si="0"/>
        <v>13371302</v>
      </c>
      <c r="I92" s="426">
        <f t="shared" si="0"/>
        <v>4128075</v>
      </c>
      <c r="J92" s="426">
        <f t="shared" si="0"/>
        <v>11166</v>
      </c>
      <c r="K92" s="426">
        <f t="shared" si="0"/>
        <v>1329</v>
      </c>
      <c r="L92" s="426">
        <f t="shared" si="0"/>
        <v>37242</v>
      </c>
      <c r="M92" s="426">
        <f t="shared" si="0"/>
        <v>431263</v>
      </c>
      <c r="N92" s="426">
        <f t="shared" si="0"/>
        <v>4265766.75</v>
      </c>
      <c r="O92" s="467" t="s">
        <v>159</v>
      </c>
    </row>
    <row r="93" spans="2:15" ht="16.5">
      <c r="B93" s="182" t="s">
        <v>159</v>
      </c>
      <c r="C93" s="602" t="s">
        <v>256</v>
      </c>
      <c r="D93" s="607"/>
      <c r="E93" s="134">
        <f>AVERAGE(E$6:E$89)</f>
        <v>653.01298701298697</v>
      </c>
      <c r="F93" s="134">
        <f t="shared" ref="F93:N93" si="1">AVERAGE(F$6:F$89)</f>
        <v>96.775000000000006</v>
      </c>
      <c r="G93" s="134">
        <f t="shared" si="1"/>
        <v>3384.8249999999998</v>
      </c>
      <c r="H93" s="134">
        <f t="shared" si="1"/>
        <v>243114.58181818182</v>
      </c>
      <c r="I93" s="134">
        <f t="shared" si="1"/>
        <v>50342.378048780491</v>
      </c>
      <c r="J93" s="134">
        <f t="shared" si="1"/>
        <v>152.95890410958904</v>
      </c>
      <c r="K93" s="134">
        <f t="shared" si="1"/>
        <v>16.822784810126581</v>
      </c>
      <c r="L93" s="134">
        <f t="shared" si="1"/>
        <v>477.46153846153845</v>
      </c>
      <c r="M93" s="134">
        <f t="shared" si="1"/>
        <v>5459.0253164556962</v>
      </c>
      <c r="N93" s="134">
        <f t="shared" si="1"/>
        <v>85315.335000000006</v>
      </c>
      <c r="O93" s="468" t="s">
        <v>159</v>
      </c>
    </row>
    <row r="94" spans="2:15" ht="16.5">
      <c r="B94" s="182" t="s">
        <v>159</v>
      </c>
      <c r="C94" s="602" t="s">
        <v>257</v>
      </c>
      <c r="D94" s="607"/>
      <c r="E94" s="134">
        <f>QUARTILE(E$6:E$89,1)</f>
        <v>146</v>
      </c>
      <c r="F94" s="134">
        <f t="shared" ref="F94:N94" si="2">QUARTILE(F$6:F$89,1)</f>
        <v>24</v>
      </c>
      <c r="G94" s="134">
        <f t="shared" si="2"/>
        <v>597.5</v>
      </c>
      <c r="H94" s="134">
        <f t="shared" si="2"/>
        <v>24297</v>
      </c>
      <c r="I94" s="134">
        <f t="shared" si="2"/>
        <v>6765.5</v>
      </c>
      <c r="J94" s="134">
        <f t="shared" si="2"/>
        <v>20</v>
      </c>
      <c r="K94" s="134">
        <f t="shared" si="2"/>
        <v>3</v>
      </c>
      <c r="L94" s="134">
        <f t="shared" si="2"/>
        <v>12.75</v>
      </c>
      <c r="M94" s="134">
        <f t="shared" si="2"/>
        <v>668</v>
      </c>
      <c r="N94" s="134">
        <f t="shared" si="2"/>
        <v>3341.75</v>
      </c>
      <c r="O94" s="468" t="s">
        <v>159</v>
      </c>
    </row>
    <row r="95" spans="2:15" ht="16.5">
      <c r="B95" s="182" t="s">
        <v>159</v>
      </c>
      <c r="C95" s="602" t="s">
        <v>258</v>
      </c>
      <c r="D95" s="607"/>
      <c r="E95" s="134">
        <f>MEDIAN(E$6:E$89)</f>
        <v>288</v>
      </c>
      <c r="F95" s="134">
        <f t="shared" ref="F95:N95" si="3">MEDIAN(F$6:F$89)</f>
        <v>49.5</v>
      </c>
      <c r="G95" s="134">
        <f t="shared" si="3"/>
        <v>1464.5</v>
      </c>
      <c r="H95" s="134">
        <f t="shared" si="3"/>
        <v>91010</v>
      </c>
      <c r="I95" s="134">
        <f t="shared" si="3"/>
        <v>15824</v>
      </c>
      <c r="J95" s="134">
        <f t="shared" si="3"/>
        <v>50</v>
      </c>
      <c r="K95" s="134">
        <f t="shared" si="3"/>
        <v>9</v>
      </c>
      <c r="L95" s="134">
        <f t="shared" si="3"/>
        <v>98.5</v>
      </c>
      <c r="M95" s="134">
        <f t="shared" si="3"/>
        <v>1844</v>
      </c>
      <c r="N95" s="134">
        <f t="shared" si="3"/>
        <v>20883</v>
      </c>
      <c r="O95" s="468" t="s">
        <v>159</v>
      </c>
    </row>
    <row r="96" spans="2:15" ht="17.25" thickBot="1">
      <c r="B96" s="469"/>
      <c r="C96" s="603" t="s">
        <v>259</v>
      </c>
      <c r="D96" s="608"/>
      <c r="E96" s="431">
        <f>QUARTILE(E$6:E$89,3)</f>
        <v>637</v>
      </c>
      <c r="F96" s="431">
        <f t="shared" ref="F96:N96" si="4">QUARTILE(F$6:F$89,3)</f>
        <v>98.5</v>
      </c>
      <c r="G96" s="431">
        <f t="shared" si="4"/>
        <v>3047.25</v>
      </c>
      <c r="H96" s="431">
        <f t="shared" si="4"/>
        <v>197491</v>
      </c>
      <c r="I96" s="431">
        <f t="shared" si="4"/>
        <v>32910</v>
      </c>
      <c r="J96" s="431">
        <f t="shared" si="4"/>
        <v>126</v>
      </c>
      <c r="K96" s="431">
        <f t="shared" si="4"/>
        <v>18.5</v>
      </c>
      <c r="L96" s="431">
        <f t="shared" si="4"/>
        <v>382.25</v>
      </c>
      <c r="M96" s="431">
        <f t="shared" si="4"/>
        <v>3930.5</v>
      </c>
      <c r="N96" s="431">
        <f t="shared" si="4"/>
        <v>57372.25</v>
      </c>
      <c r="O96" s="425"/>
    </row>
  </sheetData>
  <autoFilter ref="B5:O5" xr:uid="{00000000-0001-0000-0E00-000000000000}"/>
  <mergeCells count="9">
    <mergeCell ref="C94:D94"/>
    <mergeCell ref="C95:D95"/>
    <mergeCell ref="C96:D96"/>
    <mergeCell ref="F3:I3"/>
    <mergeCell ref="F2:I2"/>
    <mergeCell ref="E4:I4"/>
    <mergeCell ref="J4:N4"/>
    <mergeCell ref="C92:D92"/>
    <mergeCell ref="C93:D9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R11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" sqref="F2:K2"/>
    </sheetView>
  </sheetViews>
  <sheetFormatPr defaultColWidth="8.85546875" defaultRowHeight="12.75"/>
  <cols>
    <col min="1" max="1" width="8.85546875" style="38"/>
    <col min="2" max="2" width="12.7109375" style="38" customWidth="1"/>
    <col min="3" max="3" width="43" style="38" customWidth="1"/>
    <col min="4" max="4" width="12.5703125" style="38" customWidth="1"/>
    <col min="5" max="5" width="13.28515625" style="38" customWidth="1"/>
    <col min="6" max="6" width="12.28515625" style="38" customWidth="1"/>
    <col min="7" max="7" width="20.140625" style="38" customWidth="1"/>
    <col min="8" max="8" width="16.42578125" style="38" customWidth="1"/>
    <col min="9" max="9" width="16.28515625" style="38" customWidth="1"/>
    <col min="10" max="11" width="16.85546875" style="38" customWidth="1"/>
    <col min="12" max="12" width="27" style="38" customWidth="1"/>
    <col min="13" max="13" width="15.140625" style="38" customWidth="1"/>
    <col min="14" max="14" width="18.28515625" style="38" customWidth="1"/>
    <col min="15" max="15" width="19.140625" style="38" customWidth="1"/>
    <col min="16" max="16" width="20.140625" style="38" customWidth="1"/>
    <col min="17" max="17" width="22.140625" style="38" customWidth="1"/>
    <col min="18" max="18" width="18.85546875" style="38" customWidth="1"/>
    <col min="19" max="16384" width="8.85546875" style="38"/>
  </cols>
  <sheetData>
    <row r="2" spans="2:18" ht="19.5">
      <c r="F2" s="558" t="s">
        <v>584</v>
      </c>
      <c r="G2" s="558"/>
      <c r="H2" s="558"/>
      <c r="I2" s="558"/>
      <c r="J2" s="558"/>
      <c r="K2" s="558"/>
      <c r="L2" s="39"/>
      <c r="M2" s="39"/>
      <c r="N2" s="39"/>
      <c r="O2" s="39"/>
      <c r="P2" s="39"/>
      <c r="Q2" s="39"/>
      <c r="R2" s="214" t="s">
        <v>64</v>
      </c>
    </row>
    <row r="3" spans="2:18" ht="28.5" customHeight="1" thickBot="1">
      <c r="F3" s="574" t="s">
        <v>585</v>
      </c>
      <c r="G3" s="574"/>
      <c r="H3" s="574"/>
      <c r="I3" s="574"/>
      <c r="J3" s="574"/>
      <c r="K3" s="574"/>
      <c r="L3" s="39"/>
      <c r="M3" s="39"/>
      <c r="N3" s="39"/>
      <c r="O3" s="39"/>
      <c r="P3" s="39"/>
      <c r="Q3" s="39"/>
      <c r="R3" s="215" t="s">
        <v>66</v>
      </c>
    </row>
    <row r="4" spans="2:18" ht="69.75" customHeight="1" thickBot="1">
      <c r="B4" s="457" t="s">
        <v>425</v>
      </c>
      <c r="C4" s="458" t="s">
        <v>409</v>
      </c>
      <c r="D4" s="458" t="s">
        <v>586</v>
      </c>
      <c r="E4" s="458" t="s">
        <v>426</v>
      </c>
      <c r="F4" s="458" t="s">
        <v>587</v>
      </c>
      <c r="G4" s="458" t="s">
        <v>588</v>
      </c>
      <c r="H4" s="458" t="s">
        <v>589</v>
      </c>
      <c r="I4" s="458" t="s">
        <v>590</v>
      </c>
      <c r="J4" s="458" t="s">
        <v>591</v>
      </c>
      <c r="K4" s="458" t="s">
        <v>592</v>
      </c>
      <c r="L4" s="458" t="s">
        <v>593</v>
      </c>
      <c r="M4" s="458" t="s">
        <v>594</v>
      </c>
      <c r="N4" s="458" t="s">
        <v>595</v>
      </c>
      <c r="O4" s="458" t="s">
        <v>596</v>
      </c>
      <c r="P4" s="458" t="s">
        <v>597</v>
      </c>
      <c r="Q4" s="458" t="s">
        <v>598</v>
      </c>
      <c r="R4" s="459" t="s">
        <v>599</v>
      </c>
    </row>
    <row r="5" spans="2:18">
      <c r="B5" s="196" t="s">
        <v>84</v>
      </c>
      <c r="C5" s="44" t="s">
        <v>85</v>
      </c>
      <c r="D5" s="93">
        <v>2</v>
      </c>
      <c r="E5" s="44" t="s">
        <v>86</v>
      </c>
      <c r="F5" s="93" t="s">
        <v>600</v>
      </c>
      <c r="G5" s="93" t="s">
        <v>601</v>
      </c>
      <c r="H5" s="93" t="s">
        <v>601</v>
      </c>
      <c r="I5" s="93" t="s">
        <v>600</v>
      </c>
      <c r="J5" s="93" t="s">
        <v>600</v>
      </c>
      <c r="K5" s="93" t="s">
        <v>601</v>
      </c>
      <c r="L5" s="93" t="s">
        <v>601</v>
      </c>
      <c r="M5" s="93" t="s">
        <v>600</v>
      </c>
      <c r="N5" s="93" t="s">
        <v>601</v>
      </c>
      <c r="O5" s="93" t="s">
        <v>601</v>
      </c>
      <c r="P5" s="93" t="s">
        <v>601</v>
      </c>
      <c r="Q5" s="93" t="s">
        <v>601</v>
      </c>
      <c r="R5" s="373" t="s">
        <v>601</v>
      </c>
    </row>
    <row r="6" spans="2:18">
      <c r="B6" s="196" t="s">
        <v>87</v>
      </c>
      <c r="C6" s="44" t="s">
        <v>88</v>
      </c>
      <c r="D6" s="93">
        <v>1</v>
      </c>
      <c r="E6" s="44" t="s">
        <v>89</v>
      </c>
      <c r="F6" s="93" t="s">
        <v>601</v>
      </c>
      <c r="G6" s="93" t="s">
        <v>602</v>
      </c>
      <c r="H6" s="93" t="s">
        <v>601</v>
      </c>
      <c r="I6" s="93" t="s">
        <v>601</v>
      </c>
      <c r="J6" s="93" t="s">
        <v>601</v>
      </c>
      <c r="K6" s="93" t="s">
        <v>600</v>
      </c>
      <c r="L6" s="93" t="s">
        <v>600</v>
      </c>
      <c r="M6" s="93" t="s">
        <v>601</v>
      </c>
      <c r="N6" s="93" t="s">
        <v>600</v>
      </c>
      <c r="O6" s="93" t="s">
        <v>601</v>
      </c>
      <c r="P6" s="93" t="s">
        <v>601</v>
      </c>
      <c r="Q6" s="93" t="s">
        <v>601</v>
      </c>
      <c r="R6" s="373" t="s">
        <v>601</v>
      </c>
    </row>
    <row r="7" spans="2:18">
      <c r="B7" s="196" t="s">
        <v>90</v>
      </c>
      <c r="C7" s="44" t="s">
        <v>91</v>
      </c>
      <c r="D7" s="93">
        <v>1</v>
      </c>
      <c r="E7" s="44" t="s">
        <v>86</v>
      </c>
      <c r="F7" s="93" t="s">
        <v>601</v>
      </c>
      <c r="G7" s="93" t="s">
        <v>601</v>
      </c>
      <c r="H7" s="93" t="s">
        <v>603</v>
      </c>
      <c r="I7" s="93" t="s">
        <v>601</v>
      </c>
      <c r="J7" s="93" t="s">
        <v>601</v>
      </c>
      <c r="K7" s="93" t="s">
        <v>601</v>
      </c>
      <c r="L7" s="93" t="s">
        <v>601</v>
      </c>
      <c r="M7" s="93" t="s">
        <v>601</v>
      </c>
      <c r="N7" s="93" t="s">
        <v>601</v>
      </c>
      <c r="O7" s="93" t="s">
        <v>601</v>
      </c>
      <c r="P7" s="93" t="s">
        <v>601</v>
      </c>
      <c r="Q7" s="93" t="s">
        <v>601</v>
      </c>
      <c r="R7" s="373" t="s">
        <v>601</v>
      </c>
    </row>
    <row r="8" spans="2:18">
      <c r="B8" s="196" t="s">
        <v>92</v>
      </c>
      <c r="C8" s="44" t="s">
        <v>93</v>
      </c>
      <c r="D8" s="93">
        <v>2</v>
      </c>
      <c r="E8" s="44" t="s">
        <v>89</v>
      </c>
      <c r="F8" s="93" t="s">
        <v>602</v>
      </c>
      <c r="G8" s="93" t="s">
        <v>602</v>
      </c>
      <c r="H8" s="93" t="s">
        <v>601</v>
      </c>
      <c r="I8" s="93" t="s">
        <v>601</v>
      </c>
      <c r="J8" s="93" t="s">
        <v>600</v>
      </c>
      <c r="K8" s="93" t="s">
        <v>602</v>
      </c>
      <c r="L8" s="93" t="s">
        <v>602</v>
      </c>
      <c r="M8" s="93" t="s">
        <v>600</v>
      </c>
      <c r="N8" s="93" t="s">
        <v>602</v>
      </c>
      <c r="O8" s="93" t="s">
        <v>601</v>
      </c>
      <c r="P8" s="93" t="s">
        <v>602</v>
      </c>
      <c r="Q8" s="93" t="s">
        <v>602</v>
      </c>
      <c r="R8" s="373" t="s">
        <v>602</v>
      </c>
    </row>
    <row r="9" spans="2:18">
      <c r="B9" s="196" t="s">
        <v>94</v>
      </c>
      <c r="C9" s="44" t="s">
        <v>95</v>
      </c>
      <c r="D9" s="93">
        <v>2</v>
      </c>
      <c r="E9" s="44" t="s">
        <v>89</v>
      </c>
      <c r="F9" s="93" t="s">
        <v>602</v>
      </c>
      <c r="G9" s="93" t="s">
        <v>601</v>
      </c>
      <c r="H9" s="93" t="s">
        <v>601</v>
      </c>
      <c r="I9" s="93" t="s">
        <v>602</v>
      </c>
      <c r="J9" s="93" t="s">
        <v>600</v>
      </c>
      <c r="K9" s="93" t="s">
        <v>600</v>
      </c>
      <c r="L9" s="93" t="s">
        <v>600</v>
      </c>
      <c r="M9" s="93" t="s">
        <v>600</v>
      </c>
      <c r="N9" s="93" t="s">
        <v>600</v>
      </c>
      <c r="O9" s="93" t="s">
        <v>602</v>
      </c>
      <c r="P9" s="93" t="s">
        <v>600</v>
      </c>
      <c r="Q9" s="93" t="s">
        <v>602</v>
      </c>
      <c r="R9" s="373" t="s">
        <v>600</v>
      </c>
    </row>
    <row r="10" spans="2:18">
      <c r="B10" s="196" t="s">
        <v>96</v>
      </c>
      <c r="C10" s="44" t="s">
        <v>97</v>
      </c>
      <c r="D10" s="93">
        <v>2</v>
      </c>
      <c r="E10" s="44" t="s">
        <v>89</v>
      </c>
      <c r="F10" s="93" t="s">
        <v>601</v>
      </c>
      <c r="G10" s="93" t="s">
        <v>602</v>
      </c>
      <c r="H10" s="93" t="s">
        <v>602</v>
      </c>
      <c r="I10" s="93" t="s">
        <v>603</v>
      </c>
      <c r="J10" s="93" t="s">
        <v>603</v>
      </c>
      <c r="K10" s="93" t="s">
        <v>602</v>
      </c>
      <c r="L10" s="93" t="s">
        <v>601</v>
      </c>
      <c r="M10" s="93" t="s">
        <v>602</v>
      </c>
      <c r="N10" s="93" t="s">
        <v>601</v>
      </c>
      <c r="O10" s="93" t="s">
        <v>601</v>
      </c>
      <c r="P10" s="93" t="s">
        <v>603</v>
      </c>
      <c r="Q10" s="93" t="s">
        <v>602</v>
      </c>
      <c r="R10" s="373" t="s">
        <v>601</v>
      </c>
    </row>
    <row r="11" spans="2:18">
      <c r="B11" s="196" t="s">
        <v>98</v>
      </c>
      <c r="C11" s="44" t="s">
        <v>99</v>
      </c>
      <c r="D11" s="93">
        <v>1</v>
      </c>
      <c r="E11" s="44" t="s">
        <v>86</v>
      </c>
      <c r="F11" s="93" t="s">
        <v>601</v>
      </c>
      <c r="G11" s="93" t="s">
        <v>603</v>
      </c>
      <c r="H11" s="93" t="s">
        <v>603</v>
      </c>
      <c r="I11" s="93" t="s">
        <v>602</v>
      </c>
      <c r="J11" s="93" t="s">
        <v>603</v>
      </c>
      <c r="K11" s="93" t="s">
        <v>601</v>
      </c>
      <c r="L11" s="93" t="s">
        <v>603</v>
      </c>
      <c r="M11" s="93" t="s">
        <v>603</v>
      </c>
      <c r="N11" s="93" t="s">
        <v>603</v>
      </c>
      <c r="O11" s="93" t="s">
        <v>603</v>
      </c>
      <c r="P11" s="93" t="s">
        <v>603</v>
      </c>
      <c r="Q11" s="93" t="s">
        <v>603</v>
      </c>
      <c r="R11" s="373" t="s">
        <v>603</v>
      </c>
    </row>
    <row r="12" spans="2:18">
      <c r="B12" s="196" t="s">
        <v>100</v>
      </c>
      <c r="C12" s="44" t="s">
        <v>101</v>
      </c>
      <c r="D12" s="93">
        <v>1</v>
      </c>
      <c r="E12" s="44" t="s">
        <v>86</v>
      </c>
      <c r="F12" s="93" t="s">
        <v>601</v>
      </c>
      <c r="G12" s="93" t="s">
        <v>603</v>
      </c>
      <c r="H12" s="93" t="s">
        <v>603</v>
      </c>
      <c r="I12" s="93" t="s">
        <v>603</v>
      </c>
      <c r="J12" s="93" t="s">
        <v>602</v>
      </c>
      <c r="K12" s="93" t="s">
        <v>601</v>
      </c>
      <c r="L12" s="93" t="s">
        <v>601</v>
      </c>
      <c r="M12" s="93" t="s">
        <v>601</v>
      </c>
      <c r="N12" s="93" t="s">
        <v>603</v>
      </c>
      <c r="O12" s="93" t="s">
        <v>602</v>
      </c>
      <c r="P12" s="93" t="s">
        <v>602</v>
      </c>
      <c r="Q12" s="93" t="s">
        <v>602</v>
      </c>
      <c r="R12" s="373" t="s">
        <v>601</v>
      </c>
    </row>
    <row r="13" spans="2:18">
      <c r="B13" s="196" t="s">
        <v>102</v>
      </c>
      <c r="C13" s="44" t="s">
        <v>103</v>
      </c>
      <c r="D13" s="93">
        <v>2</v>
      </c>
      <c r="E13" s="44" t="s">
        <v>86</v>
      </c>
      <c r="F13" s="93" t="s">
        <v>601</v>
      </c>
      <c r="G13" s="93" t="s">
        <v>601</v>
      </c>
      <c r="H13" s="93" t="s">
        <v>602</v>
      </c>
      <c r="I13" s="93" t="s">
        <v>601</v>
      </c>
      <c r="J13" s="93" t="s">
        <v>602</v>
      </c>
      <c r="K13" s="93" t="s">
        <v>602</v>
      </c>
      <c r="L13" s="93" t="s">
        <v>601</v>
      </c>
      <c r="M13" s="93" t="s">
        <v>601</v>
      </c>
      <c r="N13" s="93" t="s">
        <v>601</v>
      </c>
      <c r="O13" s="93" t="s">
        <v>601</v>
      </c>
      <c r="P13" s="93" t="s">
        <v>601</v>
      </c>
      <c r="Q13" s="93" t="s">
        <v>601</v>
      </c>
      <c r="R13" s="373" t="s">
        <v>601</v>
      </c>
    </row>
    <row r="14" spans="2:18">
      <c r="B14" s="196" t="s">
        <v>104</v>
      </c>
      <c r="C14" s="44" t="s">
        <v>105</v>
      </c>
      <c r="D14" s="93">
        <v>2</v>
      </c>
      <c r="E14" s="44" t="s">
        <v>86</v>
      </c>
      <c r="F14" s="93" t="s">
        <v>602</v>
      </c>
      <c r="G14" s="93" t="s">
        <v>602</v>
      </c>
      <c r="H14" s="93" t="s">
        <v>601</v>
      </c>
      <c r="I14" s="93" t="s">
        <v>602</v>
      </c>
      <c r="J14" s="93" t="s">
        <v>602</v>
      </c>
      <c r="K14" s="93" t="s">
        <v>602</v>
      </c>
      <c r="L14" s="93" t="s">
        <v>601</v>
      </c>
      <c r="M14" s="93" t="s">
        <v>602</v>
      </c>
      <c r="N14" s="93" t="s">
        <v>600</v>
      </c>
      <c r="O14" s="93" t="s">
        <v>602</v>
      </c>
      <c r="P14" s="93" t="s">
        <v>602</v>
      </c>
      <c r="Q14" s="93" t="s">
        <v>602</v>
      </c>
      <c r="R14" s="373" t="s">
        <v>602</v>
      </c>
    </row>
    <row r="15" spans="2:18">
      <c r="B15" s="196" t="s">
        <v>106</v>
      </c>
      <c r="C15" s="44" t="s">
        <v>107</v>
      </c>
      <c r="D15" s="93">
        <v>1</v>
      </c>
      <c r="E15" s="44" t="s">
        <v>86</v>
      </c>
      <c r="F15" s="93" t="s">
        <v>600</v>
      </c>
      <c r="G15" s="93" t="s">
        <v>600</v>
      </c>
      <c r="H15" s="93" t="s">
        <v>601</v>
      </c>
      <c r="I15" s="93" t="s">
        <v>600</v>
      </c>
      <c r="J15" s="93" t="s">
        <v>602</v>
      </c>
      <c r="K15" s="93" t="s">
        <v>600</v>
      </c>
      <c r="L15" s="93" t="s">
        <v>601</v>
      </c>
      <c r="M15" s="93" t="s">
        <v>600</v>
      </c>
      <c r="N15" s="93" t="s">
        <v>600</v>
      </c>
      <c r="O15" s="93" t="s">
        <v>600</v>
      </c>
      <c r="P15" s="93" t="s">
        <v>600</v>
      </c>
      <c r="Q15" s="93" t="s">
        <v>602</v>
      </c>
      <c r="R15" s="373" t="s">
        <v>602</v>
      </c>
    </row>
    <row r="16" spans="2:18">
      <c r="B16" s="196" t="s">
        <v>108</v>
      </c>
      <c r="C16" s="44" t="s">
        <v>109</v>
      </c>
      <c r="D16" s="93">
        <v>3</v>
      </c>
      <c r="E16" s="44" t="s">
        <v>86</v>
      </c>
      <c r="F16" s="93" t="s">
        <v>602</v>
      </c>
      <c r="G16" s="93" t="s">
        <v>601</v>
      </c>
      <c r="H16" s="93" t="s">
        <v>601</v>
      </c>
      <c r="I16" s="93" t="s">
        <v>602</v>
      </c>
      <c r="J16" s="93" t="s">
        <v>602</v>
      </c>
      <c r="K16" s="93" t="s">
        <v>602</v>
      </c>
      <c r="L16" s="93" t="s">
        <v>601</v>
      </c>
      <c r="M16" s="93" t="s">
        <v>600</v>
      </c>
      <c r="N16" s="93" t="s">
        <v>602</v>
      </c>
      <c r="O16" s="93" t="s">
        <v>601</v>
      </c>
      <c r="P16" s="93" t="s">
        <v>602</v>
      </c>
      <c r="Q16" s="93" t="s">
        <v>602</v>
      </c>
      <c r="R16" s="373" t="s">
        <v>602</v>
      </c>
    </row>
    <row r="17" spans="2:18">
      <c r="B17" s="196" t="s">
        <v>110</v>
      </c>
      <c r="C17" s="44" t="s">
        <v>111</v>
      </c>
      <c r="D17" s="93">
        <v>1</v>
      </c>
      <c r="E17" s="44" t="s">
        <v>86</v>
      </c>
      <c r="F17" s="93" t="s">
        <v>601</v>
      </c>
      <c r="G17" s="93" t="s">
        <v>601</v>
      </c>
      <c r="H17" s="93" t="s">
        <v>600</v>
      </c>
      <c r="I17" s="93" t="s">
        <v>602</v>
      </c>
      <c r="J17" s="93" t="s">
        <v>601</v>
      </c>
      <c r="K17" s="93" t="s">
        <v>600</v>
      </c>
      <c r="L17" s="93" t="s">
        <v>600</v>
      </c>
      <c r="M17" s="93" t="s">
        <v>600</v>
      </c>
      <c r="N17" s="93" t="s">
        <v>600</v>
      </c>
      <c r="O17" s="93" t="s">
        <v>601</v>
      </c>
      <c r="P17" s="93" t="s">
        <v>600</v>
      </c>
      <c r="Q17" s="93" t="s">
        <v>601</v>
      </c>
      <c r="R17" s="373" t="s">
        <v>600</v>
      </c>
    </row>
    <row r="18" spans="2:18">
      <c r="B18" s="196" t="s">
        <v>112</v>
      </c>
      <c r="C18" s="44" t="s">
        <v>113</v>
      </c>
      <c r="D18" s="93">
        <v>3</v>
      </c>
      <c r="E18" s="44" t="s">
        <v>86</v>
      </c>
      <c r="F18" s="93" t="s">
        <v>602</v>
      </c>
      <c r="G18" s="93" t="s">
        <v>600</v>
      </c>
      <c r="H18" s="93" t="s">
        <v>600</v>
      </c>
      <c r="I18" s="93" t="s">
        <v>600</v>
      </c>
      <c r="J18" s="93" t="s">
        <v>601</v>
      </c>
      <c r="K18" s="44" t="s">
        <v>159</v>
      </c>
      <c r="L18" s="93" t="s">
        <v>602</v>
      </c>
      <c r="M18" s="93" t="s">
        <v>601</v>
      </c>
      <c r="N18" s="93" t="s">
        <v>601</v>
      </c>
      <c r="O18" s="93" t="s">
        <v>603</v>
      </c>
      <c r="P18" s="93" t="s">
        <v>603</v>
      </c>
      <c r="Q18" s="93" t="s">
        <v>600</v>
      </c>
      <c r="R18" s="373" t="s">
        <v>600</v>
      </c>
    </row>
    <row r="19" spans="2:18">
      <c r="B19" s="196" t="s">
        <v>114</v>
      </c>
      <c r="C19" s="44" t="s">
        <v>115</v>
      </c>
      <c r="D19" s="93">
        <v>1</v>
      </c>
      <c r="E19" s="44" t="s">
        <v>86</v>
      </c>
      <c r="F19" s="93" t="s">
        <v>602</v>
      </c>
      <c r="G19" s="93" t="s">
        <v>602</v>
      </c>
      <c r="H19" s="93" t="s">
        <v>602</v>
      </c>
      <c r="I19" s="93" t="s">
        <v>602</v>
      </c>
      <c r="J19" s="93" t="s">
        <v>600</v>
      </c>
      <c r="K19" s="44" t="s">
        <v>159</v>
      </c>
      <c r="L19" s="93" t="s">
        <v>602</v>
      </c>
      <c r="M19" s="93" t="s">
        <v>600</v>
      </c>
      <c r="N19" s="93" t="s">
        <v>603</v>
      </c>
      <c r="O19" s="93" t="s">
        <v>600</v>
      </c>
      <c r="P19" s="93" t="s">
        <v>600</v>
      </c>
      <c r="Q19" s="93" t="s">
        <v>600</v>
      </c>
      <c r="R19" s="373" t="s">
        <v>600</v>
      </c>
    </row>
    <row r="20" spans="2:18">
      <c r="B20" s="196" t="s">
        <v>116</v>
      </c>
      <c r="C20" s="44" t="s">
        <v>117</v>
      </c>
      <c r="D20" s="93">
        <v>2</v>
      </c>
      <c r="E20" s="44" t="s">
        <v>86</v>
      </c>
      <c r="F20" s="93" t="s">
        <v>602</v>
      </c>
      <c r="G20" s="93" t="s">
        <v>602</v>
      </c>
      <c r="H20" s="93" t="s">
        <v>602</v>
      </c>
      <c r="I20" s="93" t="s">
        <v>602</v>
      </c>
      <c r="J20" s="93" t="s">
        <v>602</v>
      </c>
      <c r="K20" s="93" t="s">
        <v>602</v>
      </c>
      <c r="L20" s="93" t="s">
        <v>602</v>
      </c>
      <c r="M20" s="93" t="s">
        <v>602</v>
      </c>
      <c r="N20" s="93" t="s">
        <v>602</v>
      </c>
      <c r="O20" s="93" t="s">
        <v>602</v>
      </c>
      <c r="P20" s="93" t="s">
        <v>602</v>
      </c>
      <c r="Q20" s="93" t="s">
        <v>602</v>
      </c>
      <c r="R20" s="373" t="s">
        <v>602</v>
      </c>
    </row>
    <row r="21" spans="2:18">
      <c r="B21" s="196" t="s">
        <v>118</v>
      </c>
      <c r="C21" s="44" t="s">
        <v>119</v>
      </c>
      <c r="D21" s="93">
        <v>3</v>
      </c>
      <c r="E21" s="44" t="s">
        <v>120</v>
      </c>
      <c r="F21" s="93" t="s">
        <v>602</v>
      </c>
      <c r="G21" s="93" t="s">
        <v>602</v>
      </c>
      <c r="H21" s="93" t="s">
        <v>603</v>
      </c>
      <c r="I21" s="93" t="s">
        <v>600</v>
      </c>
      <c r="J21" s="93" t="s">
        <v>602</v>
      </c>
      <c r="K21" s="93" t="s">
        <v>602</v>
      </c>
      <c r="L21" s="93" t="s">
        <v>600</v>
      </c>
      <c r="M21" s="93" t="s">
        <v>602</v>
      </c>
      <c r="N21" s="93" t="s">
        <v>602</v>
      </c>
      <c r="O21" s="93" t="s">
        <v>600</v>
      </c>
      <c r="P21" s="93" t="s">
        <v>600</v>
      </c>
      <c r="Q21" s="93" t="s">
        <v>600</v>
      </c>
      <c r="R21" s="373" t="s">
        <v>602</v>
      </c>
    </row>
    <row r="22" spans="2:18">
      <c r="B22" s="196" t="s">
        <v>121</v>
      </c>
      <c r="C22" s="44" t="s">
        <v>122</v>
      </c>
      <c r="D22" s="93">
        <v>3</v>
      </c>
      <c r="E22" s="44" t="s">
        <v>86</v>
      </c>
      <c r="F22" s="93" t="s">
        <v>602</v>
      </c>
      <c r="G22" s="93" t="s">
        <v>600</v>
      </c>
      <c r="H22" s="93" t="s">
        <v>601</v>
      </c>
      <c r="I22" s="93" t="s">
        <v>601</v>
      </c>
      <c r="J22" s="93" t="s">
        <v>601</v>
      </c>
      <c r="K22" s="93" t="s">
        <v>600</v>
      </c>
      <c r="L22" s="93" t="s">
        <v>601</v>
      </c>
      <c r="M22" s="93" t="s">
        <v>600</v>
      </c>
      <c r="N22" s="93" t="s">
        <v>600</v>
      </c>
      <c r="O22" s="93" t="s">
        <v>600</v>
      </c>
      <c r="P22" s="93" t="s">
        <v>601</v>
      </c>
      <c r="Q22" s="93" t="s">
        <v>600</v>
      </c>
      <c r="R22" s="373" t="s">
        <v>600</v>
      </c>
    </row>
    <row r="23" spans="2:18">
      <c r="B23" s="196" t="s">
        <v>123</v>
      </c>
      <c r="C23" s="44" t="s">
        <v>124</v>
      </c>
      <c r="D23" s="93">
        <v>3</v>
      </c>
      <c r="E23" s="44" t="s">
        <v>86</v>
      </c>
      <c r="F23" s="93" t="s">
        <v>602</v>
      </c>
      <c r="G23" s="93" t="s">
        <v>602</v>
      </c>
      <c r="H23" s="93" t="s">
        <v>603</v>
      </c>
      <c r="I23" s="93" t="s">
        <v>602</v>
      </c>
      <c r="J23" s="93" t="s">
        <v>603</v>
      </c>
      <c r="K23" s="93" t="s">
        <v>602</v>
      </c>
      <c r="L23" s="93" t="s">
        <v>600</v>
      </c>
      <c r="M23" s="93" t="s">
        <v>601</v>
      </c>
      <c r="N23" s="93" t="s">
        <v>601</v>
      </c>
      <c r="O23" s="93" t="s">
        <v>601</v>
      </c>
      <c r="P23" s="93" t="s">
        <v>601</v>
      </c>
      <c r="Q23" s="93" t="s">
        <v>601</v>
      </c>
      <c r="R23" s="373" t="s">
        <v>601</v>
      </c>
    </row>
    <row r="24" spans="2:18">
      <c r="B24" s="196" t="s">
        <v>125</v>
      </c>
      <c r="C24" s="44" t="s">
        <v>126</v>
      </c>
      <c r="D24" s="93">
        <v>1</v>
      </c>
      <c r="E24" s="44" t="s">
        <v>86</v>
      </c>
      <c r="F24" s="93" t="s">
        <v>602</v>
      </c>
      <c r="G24" s="93" t="s">
        <v>600</v>
      </c>
      <c r="H24" s="93" t="s">
        <v>602</v>
      </c>
      <c r="I24" s="93" t="s">
        <v>602</v>
      </c>
      <c r="J24" s="93" t="s">
        <v>602</v>
      </c>
      <c r="K24" s="93" t="s">
        <v>602</v>
      </c>
      <c r="L24" s="44" t="s">
        <v>159</v>
      </c>
      <c r="M24" s="93" t="s">
        <v>602</v>
      </c>
      <c r="N24" s="44" t="s">
        <v>159</v>
      </c>
      <c r="O24" s="44" t="s">
        <v>159</v>
      </c>
      <c r="P24" s="93" t="s">
        <v>602</v>
      </c>
      <c r="Q24" s="44" t="s">
        <v>159</v>
      </c>
      <c r="R24" s="460" t="s">
        <v>159</v>
      </c>
    </row>
    <row r="25" spans="2:18">
      <c r="B25" s="196" t="s">
        <v>127</v>
      </c>
      <c r="C25" s="44" t="s">
        <v>128</v>
      </c>
      <c r="D25" s="93">
        <v>1</v>
      </c>
      <c r="E25" s="44" t="s">
        <v>86</v>
      </c>
      <c r="F25" s="93" t="s">
        <v>602</v>
      </c>
      <c r="G25" s="93" t="s">
        <v>600</v>
      </c>
      <c r="H25" s="93" t="s">
        <v>602</v>
      </c>
      <c r="I25" s="93" t="s">
        <v>600</v>
      </c>
      <c r="J25" s="93" t="s">
        <v>600</v>
      </c>
      <c r="K25" s="93" t="s">
        <v>602</v>
      </c>
      <c r="L25" s="93" t="s">
        <v>601</v>
      </c>
      <c r="M25" s="93" t="s">
        <v>601</v>
      </c>
      <c r="N25" s="93" t="s">
        <v>600</v>
      </c>
      <c r="O25" s="93" t="s">
        <v>601</v>
      </c>
      <c r="P25" s="93" t="s">
        <v>601</v>
      </c>
      <c r="Q25" s="93" t="s">
        <v>600</v>
      </c>
      <c r="R25" s="373" t="s">
        <v>601</v>
      </c>
    </row>
    <row r="26" spans="2:18">
      <c r="B26" s="196" t="s">
        <v>129</v>
      </c>
      <c r="C26" s="44" t="s">
        <v>130</v>
      </c>
      <c r="D26" s="93">
        <v>2</v>
      </c>
      <c r="E26" s="44" t="s">
        <v>89</v>
      </c>
      <c r="F26" s="93" t="s">
        <v>602</v>
      </c>
      <c r="G26" s="93" t="s">
        <v>602</v>
      </c>
      <c r="H26" s="93" t="s">
        <v>600</v>
      </c>
      <c r="I26" s="93" t="s">
        <v>600</v>
      </c>
      <c r="J26" s="93" t="s">
        <v>600</v>
      </c>
      <c r="K26" s="93" t="s">
        <v>602</v>
      </c>
      <c r="L26" s="93" t="s">
        <v>600</v>
      </c>
      <c r="M26" s="93" t="s">
        <v>600</v>
      </c>
      <c r="N26" s="93" t="s">
        <v>600</v>
      </c>
      <c r="O26" s="93" t="s">
        <v>600</v>
      </c>
      <c r="P26" s="93" t="s">
        <v>602</v>
      </c>
      <c r="Q26" s="93" t="s">
        <v>602</v>
      </c>
      <c r="R26" s="373" t="s">
        <v>602</v>
      </c>
    </row>
    <row r="27" spans="2:18">
      <c r="B27" s="196" t="s">
        <v>131</v>
      </c>
      <c r="C27" s="44" t="s">
        <v>132</v>
      </c>
      <c r="D27" s="93">
        <v>1</v>
      </c>
      <c r="E27" s="44" t="s">
        <v>86</v>
      </c>
      <c r="F27" s="93" t="s">
        <v>601</v>
      </c>
      <c r="G27" s="93" t="s">
        <v>601</v>
      </c>
      <c r="H27" s="93" t="s">
        <v>601</v>
      </c>
      <c r="I27" s="93" t="s">
        <v>601</v>
      </c>
      <c r="J27" s="93" t="s">
        <v>600</v>
      </c>
      <c r="K27" s="93" t="s">
        <v>601</v>
      </c>
      <c r="L27" s="93" t="s">
        <v>601</v>
      </c>
      <c r="M27" s="93" t="s">
        <v>601</v>
      </c>
      <c r="N27" s="93" t="s">
        <v>601</v>
      </c>
      <c r="O27" s="93" t="s">
        <v>601</v>
      </c>
      <c r="P27" s="93" t="s">
        <v>601</v>
      </c>
      <c r="Q27" s="93" t="s">
        <v>601</v>
      </c>
      <c r="R27" s="373" t="s">
        <v>601</v>
      </c>
    </row>
    <row r="28" spans="2:18">
      <c r="B28" s="196" t="s">
        <v>133</v>
      </c>
      <c r="C28" s="44" t="s">
        <v>134</v>
      </c>
      <c r="D28" s="93">
        <v>2</v>
      </c>
      <c r="E28" s="44" t="s">
        <v>86</v>
      </c>
      <c r="F28" s="93" t="s">
        <v>600</v>
      </c>
      <c r="G28" s="93" t="s">
        <v>603</v>
      </c>
      <c r="H28" s="93" t="s">
        <v>603</v>
      </c>
      <c r="I28" s="93" t="s">
        <v>600</v>
      </c>
      <c r="J28" s="93" t="s">
        <v>601</v>
      </c>
      <c r="K28" s="93" t="s">
        <v>600</v>
      </c>
      <c r="L28" s="93" t="s">
        <v>601</v>
      </c>
      <c r="M28" s="93" t="s">
        <v>601</v>
      </c>
      <c r="N28" s="93" t="s">
        <v>600</v>
      </c>
      <c r="O28" s="93" t="s">
        <v>600</v>
      </c>
      <c r="P28" s="93" t="s">
        <v>600</v>
      </c>
      <c r="Q28" s="93" t="s">
        <v>602</v>
      </c>
      <c r="R28" s="373" t="s">
        <v>602</v>
      </c>
    </row>
    <row r="29" spans="2:18">
      <c r="B29" s="196" t="s">
        <v>135</v>
      </c>
      <c r="C29" s="44" t="s">
        <v>136</v>
      </c>
      <c r="D29" s="93">
        <v>2</v>
      </c>
      <c r="E29" s="44" t="s">
        <v>86</v>
      </c>
      <c r="F29" s="93" t="s">
        <v>602</v>
      </c>
      <c r="G29" s="93" t="s">
        <v>601</v>
      </c>
      <c r="H29" s="93" t="s">
        <v>601</v>
      </c>
      <c r="I29" s="93" t="s">
        <v>602</v>
      </c>
      <c r="J29" s="93" t="s">
        <v>602</v>
      </c>
      <c r="K29" s="93" t="s">
        <v>602</v>
      </c>
      <c r="L29" s="93" t="s">
        <v>602</v>
      </c>
      <c r="M29" s="93" t="s">
        <v>600</v>
      </c>
      <c r="N29" s="93" t="s">
        <v>600</v>
      </c>
      <c r="O29" s="93" t="s">
        <v>600</v>
      </c>
      <c r="P29" s="93" t="s">
        <v>603</v>
      </c>
      <c r="Q29" s="93" t="s">
        <v>601</v>
      </c>
      <c r="R29" s="373" t="s">
        <v>601</v>
      </c>
    </row>
    <row r="30" spans="2:18">
      <c r="B30" s="196" t="s">
        <v>137</v>
      </c>
      <c r="C30" s="44" t="s">
        <v>138</v>
      </c>
      <c r="D30" s="93">
        <v>1</v>
      </c>
      <c r="E30" s="44" t="s">
        <v>86</v>
      </c>
      <c r="F30" s="93" t="s">
        <v>600</v>
      </c>
      <c r="G30" s="93" t="s">
        <v>600</v>
      </c>
      <c r="H30" s="93" t="s">
        <v>601</v>
      </c>
      <c r="I30" s="93" t="s">
        <v>600</v>
      </c>
      <c r="J30" s="93" t="s">
        <v>600</v>
      </c>
      <c r="K30" s="93" t="s">
        <v>600</v>
      </c>
      <c r="L30" s="93" t="s">
        <v>600</v>
      </c>
      <c r="M30" s="93" t="s">
        <v>600</v>
      </c>
      <c r="N30" s="93" t="s">
        <v>600</v>
      </c>
      <c r="O30" s="93" t="s">
        <v>601</v>
      </c>
      <c r="P30" s="93" t="s">
        <v>600</v>
      </c>
      <c r="Q30" s="44" t="s">
        <v>159</v>
      </c>
      <c r="R30" s="373" t="s">
        <v>600</v>
      </c>
    </row>
    <row r="31" spans="2:18">
      <c r="B31" s="196" t="s">
        <v>139</v>
      </c>
      <c r="C31" s="44" t="s">
        <v>140</v>
      </c>
      <c r="D31" s="93">
        <v>3</v>
      </c>
      <c r="E31" s="44" t="s">
        <v>86</v>
      </c>
      <c r="F31" s="93" t="s">
        <v>602</v>
      </c>
      <c r="G31" s="93" t="s">
        <v>600</v>
      </c>
      <c r="H31" s="93" t="s">
        <v>601</v>
      </c>
      <c r="I31" s="93" t="s">
        <v>602</v>
      </c>
      <c r="J31" s="93" t="s">
        <v>602</v>
      </c>
      <c r="K31" s="93" t="s">
        <v>602</v>
      </c>
      <c r="L31" s="93" t="s">
        <v>601</v>
      </c>
      <c r="M31" s="93" t="s">
        <v>600</v>
      </c>
      <c r="N31" s="93" t="s">
        <v>600</v>
      </c>
      <c r="O31" s="93" t="s">
        <v>601</v>
      </c>
      <c r="P31" s="93" t="s">
        <v>601</v>
      </c>
      <c r="Q31" s="93" t="s">
        <v>602</v>
      </c>
      <c r="R31" s="373" t="s">
        <v>602</v>
      </c>
    </row>
    <row r="32" spans="2:18">
      <c r="B32" s="196" t="s">
        <v>141</v>
      </c>
      <c r="C32" s="44" t="s">
        <v>142</v>
      </c>
      <c r="D32" s="93">
        <v>2</v>
      </c>
      <c r="E32" s="44" t="s">
        <v>89</v>
      </c>
      <c r="F32" s="93" t="s">
        <v>600</v>
      </c>
      <c r="G32" s="93" t="s">
        <v>603</v>
      </c>
      <c r="H32" s="93" t="s">
        <v>602</v>
      </c>
      <c r="I32" s="93" t="s">
        <v>601</v>
      </c>
      <c r="J32" s="93" t="s">
        <v>601</v>
      </c>
      <c r="K32" s="93" t="s">
        <v>602</v>
      </c>
      <c r="L32" s="93" t="s">
        <v>601</v>
      </c>
      <c r="M32" s="93" t="s">
        <v>601</v>
      </c>
      <c r="N32" s="93" t="s">
        <v>601</v>
      </c>
      <c r="O32" s="93" t="s">
        <v>601</v>
      </c>
      <c r="P32" s="93" t="s">
        <v>600</v>
      </c>
      <c r="Q32" s="93" t="s">
        <v>602</v>
      </c>
      <c r="R32" s="373" t="s">
        <v>600</v>
      </c>
    </row>
    <row r="33" spans="2:18">
      <c r="B33" s="196" t="s">
        <v>143</v>
      </c>
      <c r="C33" s="44" t="s">
        <v>144</v>
      </c>
      <c r="D33" s="93">
        <v>1</v>
      </c>
      <c r="E33" s="44" t="s">
        <v>86</v>
      </c>
      <c r="F33" s="93" t="s">
        <v>602</v>
      </c>
      <c r="G33" s="93" t="s">
        <v>600</v>
      </c>
      <c r="H33" s="93" t="s">
        <v>600</v>
      </c>
      <c r="I33" s="93" t="s">
        <v>600</v>
      </c>
      <c r="J33" s="93" t="s">
        <v>602</v>
      </c>
      <c r="K33" s="93" t="s">
        <v>602</v>
      </c>
      <c r="L33" s="93" t="s">
        <v>602</v>
      </c>
      <c r="M33" s="93" t="s">
        <v>601</v>
      </c>
      <c r="N33" s="93" t="s">
        <v>600</v>
      </c>
      <c r="O33" s="93" t="s">
        <v>600</v>
      </c>
      <c r="P33" s="93" t="s">
        <v>600</v>
      </c>
      <c r="Q33" s="93" t="s">
        <v>602</v>
      </c>
      <c r="R33" s="373" t="s">
        <v>602</v>
      </c>
    </row>
    <row r="34" spans="2:18">
      <c r="B34" s="196" t="s">
        <v>145</v>
      </c>
      <c r="C34" s="44" t="s">
        <v>146</v>
      </c>
      <c r="D34" s="93">
        <v>1</v>
      </c>
      <c r="E34" s="44" t="s">
        <v>120</v>
      </c>
      <c r="F34" s="93" t="s">
        <v>600</v>
      </c>
      <c r="G34" s="93" t="s">
        <v>602</v>
      </c>
      <c r="H34" s="93" t="s">
        <v>603</v>
      </c>
      <c r="I34" s="93" t="s">
        <v>600</v>
      </c>
      <c r="J34" s="93" t="s">
        <v>602</v>
      </c>
      <c r="K34" s="93" t="s">
        <v>602</v>
      </c>
      <c r="L34" s="93" t="s">
        <v>600</v>
      </c>
      <c r="M34" s="93" t="s">
        <v>600</v>
      </c>
      <c r="N34" s="93" t="s">
        <v>600</v>
      </c>
      <c r="O34" s="93" t="s">
        <v>601</v>
      </c>
      <c r="P34" s="93" t="s">
        <v>600</v>
      </c>
      <c r="Q34" s="93" t="s">
        <v>600</v>
      </c>
      <c r="R34" s="373" t="s">
        <v>600</v>
      </c>
    </row>
    <row r="35" spans="2:18">
      <c r="B35" s="196" t="s">
        <v>147</v>
      </c>
      <c r="C35" s="44" t="s">
        <v>148</v>
      </c>
      <c r="D35" s="93">
        <v>2</v>
      </c>
      <c r="E35" s="44" t="s">
        <v>89</v>
      </c>
      <c r="F35" s="93" t="s">
        <v>602</v>
      </c>
      <c r="G35" s="93" t="s">
        <v>602</v>
      </c>
      <c r="H35" s="93" t="s">
        <v>602</v>
      </c>
      <c r="I35" s="93" t="s">
        <v>600</v>
      </c>
      <c r="J35" s="93" t="s">
        <v>600</v>
      </c>
      <c r="K35" s="93" t="s">
        <v>602</v>
      </c>
      <c r="L35" s="93" t="s">
        <v>602</v>
      </c>
      <c r="M35" s="93" t="s">
        <v>600</v>
      </c>
      <c r="N35" s="93" t="s">
        <v>601</v>
      </c>
      <c r="O35" s="93" t="s">
        <v>600</v>
      </c>
      <c r="P35" s="93" t="s">
        <v>602</v>
      </c>
      <c r="Q35" s="93" t="s">
        <v>602</v>
      </c>
      <c r="R35" s="373" t="s">
        <v>602</v>
      </c>
    </row>
    <row r="36" spans="2:18">
      <c r="B36" s="196" t="s">
        <v>149</v>
      </c>
      <c r="C36" s="44" t="s">
        <v>150</v>
      </c>
      <c r="D36" s="93">
        <v>2</v>
      </c>
      <c r="E36" s="44" t="s">
        <v>86</v>
      </c>
      <c r="F36" s="93" t="s">
        <v>600</v>
      </c>
      <c r="G36" s="93" t="s">
        <v>601</v>
      </c>
      <c r="H36" s="93" t="s">
        <v>603</v>
      </c>
      <c r="I36" s="93" t="s">
        <v>602</v>
      </c>
      <c r="J36" s="93" t="s">
        <v>601</v>
      </c>
      <c r="K36" s="93" t="s">
        <v>602</v>
      </c>
      <c r="L36" s="93" t="s">
        <v>601</v>
      </c>
      <c r="M36" s="93" t="s">
        <v>601</v>
      </c>
      <c r="N36" s="93" t="s">
        <v>601</v>
      </c>
      <c r="O36" s="93" t="s">
        <v>601</v>
      </c>
      <c r="P36" s="93" t="s">
        <v>602</v>
      </c>
      <c r="Q36" s="93" t="s">
        <v>601</v>
      </c>
      <c r="R36" s="373" t="s">
        <v>601</v>
      </c>
    </row>
    <row r="37" spans="2:18">
      <c r="B37" s="196" t="s">
        <v>151</v>
      </c>
      <c r="C37" s="44" t="s">
        <v>152</v>
      </c>
      <c r="D37" s="93">
        <v>2</v>
      </c>
      <c r="E37" s="44" t="s">
        <v>86</v>
      </c>
      <c r="F37" s="93" t="s">
        <v>600</v>
      </c>
      <c r="G37" s="93" t="s">
        <v>603</v>
      </c>
      <c r="H37" s="93" t="s">
        <v>601</v>
      </c>
      <c r="I37" s="93" t="s">
        <v>600</v>
      </c>
      <c r="J37" s="93" t="s">
        <v>600</v>
      </c>
      <c r="K37" s="93" t="s">
        <v>600</v>
      </c>
      <c r="L37" s="93" t="s">
        <v>601</v>
      </c>
      <c r="M37" s="93" t="s">
        <v>603</v>
      </c>
      <c r="N37" s="44" t="s">
        <v>159</v>
      </c>
      <c r="O37" s="93" t="s">
        <v>601</v>
      </c>
      <c r="P37" s="93" t="s">
        <v>601</v>
      </c>
      <c r="Q37" s="93" t="s">
        <v>600</v>
      </c>
      <c r="R37" s="373" t="s">
        <v>600</v>
      </c>
    </row>
    <row r="38" spans="2:18">
      <c r="B38" s="196" t="s">
        <v>153</v>
      </c>
      <c r="C38" s="44" t="s">
        <v>154</v>
      </c>
      <c r="D38" s="93">
        <v>2</v>
      </c>
      <c r="E38" s="44" t="s">
        <v>86</v>
      </c>
      <c r="F38" s="93" t="s">
        <v>600</v>
      </c>
      <c r="G38" s="93" t="s">
        <v>600</v>
      </c>
      <c r="H38" s="93" t="s">
        <v>602</v>
      </c>
      <c r="I38" s="93" t="s">
        <v>602</v>
      </c>
      <c r="J38" s="93" t="s">
        <v>602</v>
      </c>
      <c r="K38" s="93" t="s">
        <v>602</v>
      </c>
      <c r="L38" s="93" t="s">
        <v>601</v>
      </c>
      <c r="M38" s="93" t="s">
        <v>602</v>
      </c>
      <c r="N38" s="93" t="s">
        <v>600</v>
      </c>
      <c r="O38" s="93" t="s">
        <v>600</v>
      </c>
      <c r="P38" s="93" t="s">
        <v>600</v>
      </c>
      <c r="Q38" s="93" t="s">
        <v>602</v>
      </c>
      <c r="R38" s="373" t="s">
        <v>600</v>
      </c>
    </row>
    <row r="39" spans="2:18">
      <c r="B39" s="196" t="s">
        <v>155</v>
      </c>
      <c r="C39" s="44" t="s">
        <v>156</v>
      </c>
      <c r="D39" s="93">
        <v>1</v>
      </c>
      <c r="E39" s="44" t="s">
        <v>120</v>
      </c>
      <c r="F39" s="93" t="s">
        <v>600</v>
      </c>
      <c r="G39" s="93" t="s">
        <v>600</v>
      </c>
      <c r="H39" s="93" t="s">
        <v>603</v>
      </c>
      <c r="I39" s="93" t="s">
        <v>600</v>
      </c>
      <c r="J39" s="93" t="s">
        <v>602</v>
      </c>
      <c r="K39" s="93" t="s">
        <v>602</v>
      </c>
      <c r="L39" s="93" t="s">
        <v>600</v>
      </c>
      <c r="M39" s="93" t="s">
        <v>600</v>
      </c>
      <c r="N39" s="93" t="s">
        <v>600</v>
      </c>
      <c r="O39" s="93" t="s">
        <v>600</v>
      </c>
      <c r="P39" s="93" t="s">
        <v>600</v>
      </c>
      <c r="Q39" s="93" t="s">
        <v>600</v>
      </c>
      <c r="R39" s="373" t="s">
        <v>600</v>
      </c>
    </row>
    <row r="40" spans="2:18">
      <c r="B40" s="196" t="s">
        <v>157</v>
      </c>
      <c r="C40" s="44" t="s">
        <v>158</v>
      </c>
      <c r="D40" s="93">
        <v>2</v>
      </c>
      <c r="E40" s="44" t="s">
        <v>120</v>
      </c>
      <c r="F40" s="93" t="s">
        <v>601</v>
      </c>
      <c r="G40" s="44" t="s">
        <v>159</v>
      </c>
      <c r="H40" s="44" t="s">
        <v>159</v>
      </c>
      <c r="I40" s="44" t="s">
        <v>159</v>
      </c>
      <c r="J40" s="93" t="s">
        <v>600</v>
      </c>
      <c r="K40" s="93" t="s">
        <v>600</v>
      </c>
      <c r="L40" s="93" t="s">
        <v>600</v>
      </c>
      <c r="M40" s="93" t="s">
        <v>600</v>
      </c>
      <c r="N40" s="44" t="s">
        <v>159</v>
      </c>
      <c r="O40" s="93" t="s">
        <v>600</v>
      </c>
      <c r="P40" s="93" t="s">
        <v>601</v>
      </c>
      <c r="Q40" s="93" t="s">
        <v>600</v>
      </c>
      <c r="R40" s="373" t="s">
        <v>600</v>
      </c>
    </row>
    <row r="41" spans="2:18">
      <c r="B41" s="196" t="s">
        <v>159</v>
      </c>
      <c r="C41" s="44" t="s">
        <v>160</v>
      </c>
      <c r="D41" s="93">
        <v>3</v>
      </c>
      <c r="E41" s="44" t="s">
        <v>161</v>
      </c>
      <c r="F41" s="93" t="s">
        <v>603</v>
      </c>
      <c r="G41" s="93" t="s">
        <v>603</v>
      </c>
      <c r="H41" s="93" t="s">
        <v>603</v>
      </c>
      <c r="I41" s="93" t="s">
        <v>603</v>
      </c>
      <c r="J41" s="93" t="s">
        <v>603</v>
      </c>
      <c r="K41" s="93" t="s">
        <v>603</v>
      </c>
      <c r="L41" s="93" t="s">
        <v>603</v>
      </c>
      <c r="M41" s="93" t="s">
        <v>603</v>
      </c>
      <c r="N41" s="93" t="s">
        <v>603</v>
      </c>
      <c r="O41" s="93" t="s">
        <v>603</v>
      </c>
      <c r="P41" s="93" t="s">
        <v>603</v>
      </c>
      <c r="Q41" s="93" t="s">
        <v>602</v>
      </c>
      <c r="R41" s="373" t="s">
        <v>603</v>
      </c>
    </row>
    <row r="42" spans="2:18">
      <c r="B42" s="196" t="s">
        <v>162</v>
      </c>
      <c r="C42" s="44" t="s">
        <v>163</v>
      </c>
      <c r="D42" s="93">
        <v>2</v>
      </c>
      <c r="E42" s="44" t="s">
        <v>86</v>
      </c>
      <c r="F42" s="93" t="s">
        <v>602</v>
      </c>
      <c r="G42" s="93" t="s">
        <v>603</v>
      </c>
      <c r="H42" s="93" t="s">
        <v>603</v>
      </c>
      <c r="I42" s="93" t="s">
        <v>600</v>
      </c>
      <c r="J42" s="44" t="s">
        <v>159</v>
      </c>
      <c r="K42" s="93" t="s">
        <v>602</v>
      </c>
      <c r="L42" s="93" t="s">
        <v>601</v>
      </c>
      <c r="M42" s="93" t="s">
        <v>600</v>
      </c>
      <c r="N42" s="93" t="s">
        <v>602</v>
      </c>
      <c r="O42" s="93" t="s">
        <v>600</v>
      </c>
      <c r="P42" s="93" t="s">
        <v>602</v>
      </c>
      <c r="Q42" s="93" t="s">
        <v>602</v>
      </c>
      <c r="R42" s="373" t="s">
        <v>602</v>
      </c>
    </row>
    <row r="43" spans="2:18">
      <c r="B43" s="196" t="s">
        <v>164</v>
      </c>
      <c r="C43" s="44" t="s">
        <v>165</v>
      </c>
      <c r="D43" s="93">
        <v>2</v>
      </c>
      <c r="E43" s="44" t="s">
        <v>86</v>
      </c>
      <c r="F43" s="93" t="s">
        <v>601</v>
      </c>
      <c r="G43" s="93" t="s">
        <v>602</v>
      </c>
      <c r="H43" s="93" t="s">
        <v>602</v>
      </c>
      <c r="I43" s="93" t="s">
        <v>601</v>
      </c>
      <c r="J43" s="93" t="s">
        <v>602</v>
      </c>
      <c r="K43" s="93" t="s">
        <v>602</v>
      </c>
      <c r="L43" s="93" t="s">
        <v>600</v>
      </c>
      <c r="M43" s="93" t="s">
        <v>600</v>
      </c>
      <c r="N43" s="93" t="s">
        <v>600</v>
      </c>
      <c r="O43" s="93" t="s">
        <v>601</v>
      </c>
      <c r="P43" s="93" t="s">
        <v>602</v>
      </c>
      <c r="Q43" s="93" t="s">
        <v>602</v>
      </c>
      <c r="R43" s="373" t="s">
        <v>600</v>
      </c>
    </row>
    <row r="44" spans="2:18">
      <c r="B44" s="196" t="s">
        <v>166</v>
      </c>
      <c r="C44" s="44" t="s">
        <v>167</v>
      </c>
      <c r="D44" s="93">
        <v>1</v>
      </c>
      <c r="E44" s="44" t="s">
        <v>86</v>
      </c>
      <c r="F44" s="93" t="s">
        <v>600</v>
      </c>
      <c r="G44" s="93" t="s">
        <v>600</v>
      </c>
      <c r="H44" s="93" t="s">
        <v>600</v>
      </c>
      <c r="I44" s="93" t="s">
        <v>600</v>
      </c>
      <c r="J44" s="93" t="s">
        <v>600</v>
      </c>
      <c r="K44" s="93" t="s">
        <v>600</v>
      </c>
      <c r="L44" s="93" t="s">
        <v>600</v>
      </c>
      <c r="M44" s="93" t="s">
        <v>600</v>
      </c>
      <c r="N44" s="93" t="s">
        <v>600</v>
      </c>
      <c r="O44" s="93" t="s">
        <v>600</v>
      </c>
      <c r="P44" s="93" t="s">
        <v>600</v>
      </c>
      <c r="Q44" s="93" t="s">
        <v>600</v>
      </c>
      <c r="R44" s="373" t="s">
        <v>600</v>
      </c>
    </row>
    <row r="45" spans="2:18">
      <c r="B45" s="196" t="s">
        <v>168</v>
      </c>
      <c r="C45" s="44" t="s">
        <v>169</v>
      </c>
      <c r="D45" s="93">
        <v>2</v>
      </c>
      <c r="E45" s="44" t="s">
        <v>86</v>
      </c>
      <c r="F45" s="93" t="s">
        <v>600</v>
      </c>
      <c r="G45" s="93" t="s">
        <v>601</v>
      </c>
      <c r="H45" s="93" t="s">
        <v>601</v>
      </c>
      <c r="I45" s="93" t="s">
        <v>601</v>
      </c>
      <c r="J45" s="93" t="s">
        <v>602</v>
      </c>
      <c r="K45" s="93" t="s">
        <v>602</v>
      </c>
      <c r="L45" s="93" t="s">
        <v>601</v>
      </c>
      <c r="M45" s="93" t="s">
        <v>601</v>
      </c>
      <c r="N45" s="93" t="s">
        <v>601</v>
      </c>
      <c r="O45" s="93" t="s">
        <v>601</v>
      </c>
      <c r="P45" s="93" t="s">
        <v>600</v>
      </c>
      <c r="Q45" s="93" t="s">
        <v>600</v>
      </c>
      <c r="R45" s="373" t="s">
        <v>600</v>
      </c>
    </row>
    <row r="46" spans="2:18">
      <c r="B46" s="196" t="s">
        <v>170</v>
      </c>
      <c r="C46" s="44" t="s">
        <v>171</v>
      </c>
      <c r="D46" s="93">
        <v>1</v>
      </c>
      <c r="E46" s="44" t="s">
        <v>120</v>
      </c>
      <c r="F46" s="93" t="s">
        <v>601</v>
      </c>
      <c r="G46" s="44" t="s">
        <v>159</v>
      </c>
      <c r="H46" s="44" t="s">
        <v>159</v>
      </c>
      <c r="I46" s="44" t="s">
        <v>159</v>
      </c>
      <c r="J46" s="93" t="s">
        <v>602</v>
      </c>
      <c r="K46" s="44" t="s">
        <v>159</v>
      </c>
      <c r="L46" s="93" t="s">
        <v>601</v>
      </c>
      <c r="M46" s="44" t="s">
        <v>159</v>
      </c>
      <c r="N46" s="44" t="s">
        <v>159</v>
      </c>
      <c r="O46" s="44" t="s">
        <v>159</v>
      </c>
      <c r="P46" s="44" t="s">
        <v>159</v>
      </c>
      <c r="Q46" s="93" t="s">
        <v>602</v>
      </c>
      <c r="R46" s="373" t="s">
        <v>602</v>
      </c>
    </row>
    <row r="47" spans="2:18">
      <c r="B47" s="196" t="s">
        <v>172</v>
      </c>
      <c r="C47" s="44" t="s">
        <v>173</v>
      </c>
      <c r="D47" s="93">
        <v>2</v>
      </c>
      <c r="E47" s="44" t="s">
        <v>86</v>
      </c>
      <c r="F47" s="93" t="s">
        <v>600</v>
      </c>
      <c r="G47" s="93" t="s">
        <v>602</v>
      </c>
      <c r="H47" s="93" t="s">
        <v>602</v>
      </c>
      <c r="I47" s="93" t="s">
        <v>602</v>
      </c>
      <c r="J47" s="93" t="s">
        <v>600</v>
      </c>
      <c r="K47" s="93" t="s">
        <v>602</v>
      </c>
      <c r="L47" s="93" t="s">
        <v>600</v>
      </c>
      <c r="M47" s="93" t="s">
        <v>602</v>
      </c>
      <c r="N47" s="93" t="s">
        <v>602</v>
      </c>
      <c r="O47" s="93" t="s">
        <v>602</v>
      </c>
      <c r="P47" s="93" t="s">
        <v>602</v>
      </c>
      <c r="Q47" s="93" t="s">
        <v>602</v>
      </c>
      <c r="R47" s="373" t="s">
        <v>602</v>
      </c>
    </row>
    <row r="48" spans="2:18">
      <c r="B48" s="196" t="s">
        <v>174</v>
      </c>
      <c r="C48" s="44" t="s">
        <v>175</v>
      </c>
      <c r="D48" s="93">
        <v>3</v>
      </c>
      <c r="E48" s="44" t="s">
        <v>86</v>
      </c>
      <c r="F48" s="93" t="s">
        <v>600</v>
      </c>
      <c r="G48" s="93" t="s">
        <v>600</v>
      </c>
      <c r="H48" s="93" t="s">
        <v>601</v>
      </c>
      <c r="I48" s="93" t="s">
        <v>600</v>
      </c>
      <c r="J48" s="93" t="s">
        <v>602</v>
      </c>
      <c r="K48" s="93" t="s">
        <v>600</v>
      </c>
      <c r="L48" s="93" t="s">
        <v>601</v>
      </c>
      <c r="M48" s="93" t="s">
        <v>603</v>
      </c>
      <c r="N48" s="93" t="s">
        <v>601</v>
      </c>
      <c r="O48" s="93" t="s">
        <v>603</v>
      </c>
      <c r="P48" s="93" t="s">
        <v>603</v>
      </c>
      <c r="Q48" s="93" t="s">
        <v>600</v>
      </c>
      <c r="R48" s="373" t="s">
        <v>600</v>
      </c>
    </row>
    <row r="49" spans="2:18">
      <c r="B49" s="196" t="s">
        <v>176</v>
      </c>
      <c r="C49" s="44" t="s">
        <v>177</v>
      </c>
      <c r="D49" s="93">
        <v>2</v>
      </c>
      <c r="E49" s="44" t="s">
        <v>120</v>
      </c>
      <c r="F49" s="93" t="s">
        <v>602</v>
      </c>
      <c r="G49" s="93" t="s">
        <v>600</v>
      </c>
      <c r="H49" s="93" t="s">
        <v>601</v>
      </c>
      <c r="I49" s="93" t="s">
        <v>601</v>
      </c>
      <c r="J49" s="93" t="s">
        <v>602</v>
      </c>
      <c r="K49" s="93" t="s">
        <v>602</v>
      </c>
      <c r="L49" s="93" t="s">
        <v>601</v>
      </c>
      <c r="M49" s="93" t="s">
        <v>600</v>
      </c>
      <c r="N49" s="93" t="s">
        <v>601</v>
      </c>
      <c r="O49" s="93" t="s">
        <v>602</v>
      </c>
      <c r="P49" s="93" t="s">
        <v>602</v>
      </c>
      <c r="Q49" s="93" t="s">
        <v>602</v>
      </c>
      <c r="R49" s="373" t="s">
        <v>602</v>
      </c>
    </row>
    <row r="50" spans="2:18">
      <c r="B50" s="196" t="s">
        <v>178</v>
      </c>
      <c r="C50" s="44" t="s">
        <v>179</v>
      </c>
      <c r="D50" s="93">
        <v>2</v>
      </c>
      <c r="E50" s="44" t="s">
        <v>120</v>
      </c>
      <c r="F50" s="93" t="s">
        <v>600</v>
      </c>
      <c r="G50" s="93" t="s">
        <v>601</v>
      </c>
      <c r="H50" s="93" t="s">
        <v>600</v>
      </c>
      <c r="I50" s="93" t="s">
        <v>600</v>
      </c>
      <c r="J50" s="93" t="s">
        <v>602</v>
      </c>
      <c r="K50" s="93" t="s">
        <v>600</v>
      </c>
      <c r="L50" s="93" t="s">
        <v>600</v>
      </c>
      <c r="M50" s="93" t="s">
        <v>601</v>
      </c>
      <c r="N50" s="93" t="s">
        <v>600</v>
      </c>
      <c r="O50" s="93" t="s">
        <v>601</v>
      </c>
      <c r="P50" s="93" t="s">
        <v>600</v>
      </c>
      <c r="Q50" s="93" t="s">
        <v>600</v>
      </c>
      <c r="R50" s="373" t="s">
        <v>600</v>
      </c>
    </row>
    <row r="51" spans="2:18">
      <c r="B51" s="196" t="s">
        <v>180</v>
      </c>
      <c r="C51" s="44" t="s">
        <v>181</v>
      </c>
      <c r="D51" s="93">
        <v>3</v>
      </c>
      <c r="E51" s="44" t="s">
        <v>120</v>
      </c>
      <c r="F51" s="93" t="s">
        <v>602</v>
      </c>
      <c r="G51" s="93" t="s">
        <v>601</v>
      </c>
      <c r="H51" s="93" t="s">
        <v>601</v>
      </c>
      <c r="I51" s="93" t="s">
        <v>601</v>
      </c>
      <c r="J51" s="93" t="s">
        <v>602</v>
      </c>
      <c r="K51" s="93" t="s">
        <v>602</v>
      </c>
      <c r="L51" s="93" t="s">
        <v>602</v>
      </c>
      <c r="M51" s="93" t="s">
        <v>602</v>
      </c>
      <c r="N51" s="93" t="s">
        <v>601</v>
      </c>
      <c r="O51" s="93" t="s">
        <v>601</v>
      </c>
      <c r="P51" s="93" t="s">
        <v>601</v>
      </c>
      <c r="Q51" s="93" t="s">
        <v>602</v>
      </c>
      <c r="R51" s="373" t="s">
        <v>602</v>
      </c>
    </row>
    <row r="52" spans="2:18">
      <c r="B52" s="196" t="s">
        <v>182</v>
      </c>
      <c r="C52" s="44" t="s">
        <v>183</v>
      </c>
      <c r="D52" s="93">
        <v>3</v>
      </c>
      <c r="E52" s="44" t="s">
        <v>86</v>
      </c>
      <c r="F52" s="93" t="s">
        <v>602</v>
      </c>
      <c r="G52" s="93" t="s">
        <v>600</v>
      </c>
      <c r="H52" s="93" t="s">
        <v>602</v>
      </c>
      <c r="I52" s="93" t="s">
        <v>600</v>
      </c>
      <c r="J52" s="93" t="s">
        <v>602</v>
      </c>
      <c r="K52" s="93" t="s">
        <v>602</v>
      </c>
      <c r="L52" s="93" t="s">
        <v>601</v>
      </c>
      <c r="M52" s="93" t="s">
        <v>601</v>
      </c>
      <c r="N52" s="93" t="s">
        <v>602</v>
      </c>
      <c r="O52" s="44" t="s">
        <v>159</v>
      </c>
      <c r="P52" s="93" t="s">
        <v>602</v>
      </c>
      <c r="Q52" s="93" t="s">
        <v>602</v>
      </c>
      <c r="R52" s="373" t="s">
        <v>602</v>
      </c>
    </row>
    <row r="53" spans="2:18">
      <c r="B53" s="196" t="s">
        <v>184</v>
      </c>
      <c r="C53" s="44" t="s">
        <v>185</v>
      </c>
      <c r="D53" s="93">
        <v>1</v>
      </c>
      <c r="E53" s="44" t="s">
        <v>120</v>
      </c>
      <c r="F53" s="93" t="s">
        <v>602</v>
      </c>
      <c r="G53" s="93" t="s">
        <v>601</v>
      </c>
      <c r="H53" s="93" t="s">
        <v>601</v>
      </c>
      <c r="I53" s="93" t="s">
        <v>601</v>
      </c>
      <c r="J53" s="93" t="s">
        <v>600</v>
      </c>
      <c r="K53" s="93" t="s">
        <v>602</v>
      </c>
      <c r="L53" s="93" t="s">
        <v>601</v>
      </c>
      <c r="M53" s="93" t="s">
        <v>601</v>
      </c>
      <c r="N53" s="93" t="s">
        <v>601</v>
      </c>
      <c r="O53" s="93" t="s">
        <v>601</v>
      </c>
      <c r="P53" s="93" t="s">
        <v>602</v>
      </c>
      <c r="Q53" s="93" t="s">
        <v>602</v>
      </c>
      <c r="R53" s="373" t="s">
        <v>602</v>
      </c>
    </row>
    <row r="54" spans="2:18">
      <c r="B54" s="196" t="s">
        <v>186</v>
      </c>
      <c r="C54" s="44" t="s">
        <v>187</v>
      </c>
      <c r="D54" s="93">
        <v>2</v>
      </c>
      <c r="E54" s="44" t="s">
        <v>86</v>
      </c>
      <c r="F54" s="93" t="s">
        <v>601</v>
      </c>
      <c r="G54" s="93" t="s">
        <v>601</v>
      </c>
      <c r="H54" s="93" t="s">
        <v>603</v>
      </c>
      <c r="I54" s="93" t="s">
        <v>602</v>
      </c>
      <c r="J54" s="93" t="s">
        <v>602</v>
      </c>
      <c r="K54" s="93" t="s">
        <v>602</v>
      </c>
      <c r="L54" s="93" t="s">
        <v>600</v>
      </c>
      <c r="M54" s="93" t="s">
        <v>600</v>
      </c>
      <c r="N54" s="93" t="s">
        <v>601</v>
      </c>
      <c r="O54" s="93" t="s">
        <v>601</v>
      </c>
      <c r="P54" s="93" t="s">
        <v>600</v>
      </c>
      <c r="Q54" s="93" t="s">
        <v>602</v>
      </c>
      <c r="R54" s="373" t="s">
        <v>600</v>
      </c>
    </row>
    <row r="55" spans="2:18">
      <c r="B55" s="196" t="s">
        <v>188</v>
      </c>
      <c r="C55" s="44" t="s">
        <v>189</v>
      </c>
      <c r="D55" s="93">
        <v>3</v>
      </c>
      <c r="E55" s="44" t="s">
        <v>86</v>
      </c>
      <c r="F55" s="93" t="s">
        <v>602</v>
      </c>
      <c r="G55" s="93" t="s">
        <v>602</v>
      </c>
      <c r="H55" s="93" t="s">
        <v>602</v>
      </c>
      <c r="I55" s="93" t="s">
        <v>602</v>
      </c>
      <c r="J55" s="93" t="s">
        <v>602</v>
      </c>
      <c r="K55" s="93" t="s">
        <v>602</v>
      </c>
      <c r="L55" s="93" t="s">
        <v>600</v>
      </c>
      <c r="M55" s="93" t="s">
        <v>600</v>
      </c>
      <c r="N55" s="93" t="s">
        <v>600</v>
      </c>
      <c r="O55" s="93" t="s">
        <v>600</v>
      </c>
      <c r="P55" s="93" t="s">
        <v>602</v>
      </c>
      <c r="Q55" s="93" t="s">
        <v>600</v>
      </c>
      <c r="R55" s="373" t="s">
        <v>600</v>
      </c>
    </row>
    <row r="56" spans="2:18">
      <c r="B56" s="196" t="s">
        <v>190</v>
      </c>
      <c r="C56" s="44" t="s">
        <v>191</v>
      </c>
      <c r="D56" s="93">
        <v>2</v>
      </c>
      <c r="E56" s="44" t="s">
        <v>86</v>
      </c>
      <c r="F56" s="93" t="s">
        <v>600</v>
      </c>
      <c r="G56" s="93" t="s">
        <v>601</v>
      </c>
      <c r="H56" s="93" t="s">
        <v>601</v>
      </c>
      <c r="I56" s="93" t="s">
        <v>600</v>
      </c>
      <c r="J56" s="93" t="s">
        <v>600</v>
      </c>
      <c r="K56" s="93" t="s">
        <v>601</v>
      </c>
      <c r="L56" s="93" t="s">
        <v>601</v>
      </c>
      <c r="M56" s="93" t="s">
        <v>601</v>
      </c>
      <c r="N56" s="93" t="s">
        <v>603</v>
      </c>
      <c r="O56" s="93" t="s">
        <v>603</v>
      </c>
      <c r="P56" s="93" t="s">
        <v>600</v>
      </c>
      <c r="Q56" s="93" t="s">
        <v>601</v>
      </c>
      <c r="R56" s="373" t="s">
        <v>601</v>
      </c>
    </row>
    <row r="57" spans="2:18">
      <c r="B57" s="196" t="s">
        <v>192</v>
      </c>
      <c r="C57" s="44" t="s">
        <v>193</v>
      </c>
      <c r="D57" s="93">
        <v>2</v>
      </c>
      <c r="E57" s="44" t="s">
        <v>86</v>
      </c>
      <c r="F57" s="93" t="s">
        <v>600</v>
      </c>
      <c r="G57" s="93" t="s">
        <v>601</v>
      </c>
      <c r="H57" s="93" t="s">
        <v>601</v>
      </c>
      <c r="I57" s="93" t="s">
        <v>600</v>
      </c>
      <c r="J57" s="93" t="s">
        <v>600</v>
      </c>
      <c r="K57" s="93" t="s">
        <v>601</v>
      </c>
      <c r="L57" s="93" t="s">
        <v>601</v>
      </c>
      <c r="M57" s="93" t="s">
        <v>601</v>
      </c>
      <c r="N57" s="93" t="s">
        <v>601</v>
      </c>
      <c r="O57" s="93" t="s">
        <v>601</v>
      </c>
      <c r="P57" s="93" t="s">
        <v>601</v>
      </c>
      <c r="Q57" s="93" t="s">
        <v>601</v>
      </c>
      <c r="R57" s="373" t="s">
        <v>601</v>
      </c>
    </row>
    <row r="58" spans="2:18">
      <c r="B58" s="196" t="s">
        <v>194</v>
      </c>
      <c r="C58" s="44" t="s">
        <v>195</v>
      </c>
      <c r="D58" s="93">
        <v>3</v>
      </c>
      <c r="E58" s="44" t="s">
        <v>120</v>
      </c>
      <c r="F58" s="93" t="s">
        <v>602</v>
      </c>
      <c r="G58" s="93" t="s">
        <v>601</v>
      </c>
      <c r="H58" s="93" t="s">
        <v>603</v>
      </c>
      <c r="I58" s="93" t="s">
        <v>601</v>
      </c>
      <c r="J58" s="93" t="s">
        <v>602</v>
      </c>
      <c r="K58" s="93" t="s">
        <v>602</v>
      </c>
      <c r="L58" s="93" t="s">
        <v>601</v>
      </c>
      <c r="M58" s="93" t="s">
        <v>601</v>
      </c>
      <c r="N58" s="93" t="s">
        <v>601</v>
      </c>
      <c r="O58" s="93" t="s">
        <v>600</v>
      </c>
      <c r="P58" s="93" t="s">
        <v>603</v>
      </c>
      <c r="Q58" s="93" t="s">
        <v>601</v>
      </c>
      <c r="R58" s="373" t="s">
        <v>601</v>
      </c>
    </row>
    <row r="59" spans="2:18">
      <c r="B59" s="196" t="s">
        <v>196</v>
      </c>
      <c r="C59" s="44" t="s">
        <v>197</v>
      </c>
      <c r="D59" s="93">
        <v>1</v>
      </c>
      <c r="E59" s="44" t="s">
        <v>89</v>
      </c>
      <c r="F59" s="93" t="s">
        <v>601</v>
      </c>
      <c r="G59" s="93" t="s">
        <v>603</v>
      </c>
      <c r="H59" s="93" t="s">
        <v>603</v>
      </c>
      <c r="I59" s="93" t="s">
        <v>601</v>
      </c>
      <c r="J59" s="93" t="s">
        <v>601</v>
      </c>
      <c r="K59" s="93" t="s">
        <v>602</v>
      </c>
      <c r="L59" s="93" t="s">
        <v>601</v>
      </c>
      <c r="M59" s="93" t="s">
        <v>600</v>
      </c>
      <c r="N59" s="93" t="s">
        <v>602</v>
      </c>
      <c r="O59" s="93" t="s">
        <v>602</v>
      </c>
      <c r="P59" s="93" t="s">
        <v>602</v>
      </c>
      <c r="Q59" s="93" t="s">
        <v>602</v>
      </c>
      <c r="R59" s="373" t="s">
        <v>602</v>
      </c>
    </row>
    <row r="60" spans="2:18">
      <c r="B60" s="196" t="s">
        <v>198</v>
      </c>
      <c r="C60" s="44" t="s">
        <v>199</v>
      </c>
      <c r="D60" s="93">
        <v>1</v>
      </c>
      <c r="E60" s="44" t="s">
        <v>89</v>
      </c>
      <c r="F60" s="93" t="s">
        <v>602</v>
      </c>
      <c r="G60" s="93" t="s">
        <v>602</v>
      </c>
      <c r="H60" s="93" t="s">
        <v>602</v>
      </c>
      <c r="I60" s="93" t="s">
        <v>602</v>
      </c>
      <c r="J60" s="93" t="s">
        <v>602</v>
      </c>
      <c r="K60" s="93" t="s">
        <v>600</v>
      </c>
      <c r="L60" s="93" t="s">
        <v>600</v>
      </c>
      <c r="M60" s="93" t="s">
        <v>600</v>
      </c>
      <c r="N60" s="93" t="s">
        <v>602</v>
      </c>
      <c r="O60" s="93" t="s">
        <v>600</v>
      </c>
      <c r="P60" s="93" t="s">
        <v>600</v>
      </c>
      <c r="Q60" s="93" t="s">
        <v>602</v>
      </c>
      <c r="R60" s="373" t="s">
        <v>600</v>
      </c>
    </row>
    <row r="61" spans="2:18">
      <c r="B61" s="196" t="s">
        <v>200</v>
      </c>
      <c r="C61" s="44" t="s">
        <v>201</v>
      </c>
      <c r="D61" s="93">
        <v>3</v>
      </c>
      <c r="E61" s="44" t="s">
        <v>86</v>
      </c>
      <c r="F61" s="93" t="s">
        <v>600</v>
      </c>
      <c r="G61" s="93" t="s">
        <v>601</v>
      </c>
      <c r="H61" s="93" t="s">
        <v>601</v>
      </c>
      <c r="I61" s="93" t="s">
        <v>602</v>
      </c>
      <c r="J61" s="93" t="s">
        <v>602</v>
      </c>
      <c r="K61" s="93" t="s">
        <v>602</v>
      </c>
      <c r="L61" s="93" t="s">
        <v>601</v>
      </c>
      <c r="M61" s="93" t="s">
        <v>601</v>
      </c>
      <c r="N61" s="93" t="s">
        <v>601</v>
      </c>
      <c r="O61" s="93" t="s">
        <v>603</v>
      </c>
      <c r="P61" s="93" t="s">
        <v>600</v>
      </c>
      <c r="Q61" s="93" t="s">
        <v>600</v>
      </c>
      <c r="R61" s="373" t="s">
        <v>600</v>
      </c>
    </row>
    <row r="62" spans="2:18">
      <c r="B62" s="196" t="s">
        <v>202</v>
      </c>
      <c r="C62" s="44" t="s">
        <v>203</v>
      </c>
      <c r="D62" s="93">
        <v>2</v>
      </c>
      <c r="E62" s="44" t="s">
        <v>89</v>
      </c>
      <c r="F62" s="93" t="s">
        <v>602</v>
      </c>
      <c r="G62" s="93" t="s">
        <v>602</v>
      </c>
      <c r="H62" s="93" t="s">
        <v>602</v>
      </c>
      <c r="I62" s="93" t="s">
        <v>602</v>
      </c>
      <c r="J62" s="93" t="s">
        <v>602</v>
      </c>
      <c r="K62" s="93" t="s">
        <v>602</v>
      </c>
      <c r="L62" s="93" t="s">
        <v>602</v>
      </c>
      <c r="M62" s="93" t="s">
        <v>602</v>
      </c>
      <c r="N62" s="93" t="s">
        <v>602</v>
      </c>
      <c r="O62" s="93" t="s">
        <v>602</v>
      </c>
      <c r="P62" s="93" t="s">
        <v>602</v>
      </c>
      <c r="Q62" s="93" t="s">
        <v>602</v>
      </c>
      <c r="R62" s="373" t="s">
        <v>602</v>
      </c>
    </row>
    <row r="63" spans="2:18">
      <c r="B63" s="196" t="s">
        <v>204</v>
      </c>
      <c r="C63" s="44" t="s">
        <v>205</v>
      </c>
      <c r="D63" s="93">
        <v>1</v>
      </c>
      <c r="E63" s="44" t="s">
        <v>86</v>
      </c>
      <c r="F63" s="93" t="s">
        <v>602</v>
      </c>
      <c r="G63" s="93" t="s">
        <v>600</v>
      </c>
      <c r="H63" s="93" t="s">
        <v>601</v>
      </c>
      <c r="I63" s="93" t="s">
        <v>602</v>
      </c>
      <c r="J63" s="93" t="s">
        <v>602</v>
      </c>
      <c r="K63" s="93" t="s">
        <v>602</v>
      </c>
      <c r="L63" s="93" t="s">
        <v>601</v>
      </c>
      <c r="M63" s="93" t="s">
        <v>600</v>
      </c>
      <c r="N63" s="93" t="s">
        <v>600</v>
      </c>
      <c r="O63" s="93" t="s">
        <v>601</v>
      </c>
      <c r="P63" s="93" t="s">
        <v>602</v>
      </c>
      <c r="Q63" s="93" t="s">
        <v>602</v>
      </c>
      <c r="R63" s="373" t="s">
        <v>602</v>
      </c>
    </row>
    <row r="64" spans="2:18">
      <c r="B64" s="196" t="s">
        <v>206</v>
      </c>
      <c r="C64" s="44" t="s">
        <v>207</v>
      </c>
      <c r="D64" s="93">
        <v>3</v>
      </c>
      <c r="E64" s="44" t="s">
        <v>86</v>
      </c>
      <c r="F64" s="93" t="s">
        <v>600</v>
      </c>
      <c r="G64" s="93" t="s">
        <v>603</v>
      </c>
      <c r="H64" s="93" t="s">
        <v>603</v>
      </c>
      <c r="I64" s="93" t="s">
        <v>602</v>
      </c>
      <c r="J64" s="93" t="s">
        <v>601</v>
      </c>
      <c r="K64" s="93" t="s">
        <v>602</v>
      </c>
      <c r="L64" s="93" t="s">
        <v>600</v>
      </c>
      <c r="M64" s="93" t="s">
        <v>601</v>
      </c>
      <c r="N64" s="93" t="s">
        <v>600</v>
      </c>
      <c r="O64" s="93" t="s">
        <v>601</v>
      </c>
      <c r="P64" s="93" t="s">
        <v>601</v>
      </c>
      <c r="Q64" s="93" t="s">
        <v>600</v>
      </c>
      <c r="R64" s="373" t="s">
        <v>600</v>
      </c>
    </row>
    <row r="65" spans="2:18">
      <c r="B65" s="196" t="s">
        <v>208</v>
      </c>
      <c r="C65" s="44" t="s">
        <v>209</v>
      </c>
      <c r="D65" s="93">
        <v>3</v>
      </c>
      <c r="E65" s="44" t="s">
        <v>86</v>
      </c>
      <c r="F65" s="93" t="s">
        <v>602</v>
      </c>
      <c r="G65" s="93" t="s">
        <v>603</v>
      </c>
      <c r="H65" s="93" t="s">
        <v>602</v>
      </c>
      <c r="I65" s="93" t="s">
        <v>601</v>
      </c>
      <c r="J65" s="93" t="s">
        <v>601</v>
      </c>
      <c r="K65" s="93" t="s">
        <v>601</v>
      </c>
      <c r="L65" s="93" t="s">
        <v>603</v>
      </c>
      <c r="M65" s="93" t="s">
        <v>603</v>
      </c>
      <c r="N65" s="93" t="s">
        <v>600</v>
      </c>
      <c r="O65" s="93" t="s">
        <v>603</v>
      </c>
      <c r="P65" s="93" t="s">
        <v>603</v>
      </c>
      <c r="Q65" s="93" t="s">
        <v>601</v>
      </c>
      <c r="R65" s="373" t="s">
        <v>602</v>
      </c>
    </row>
    <row r="66" spans="2:18">
      <c r="B66" s="196" t="s">
        <v>210</v>
      </c>
      <c r="C66" s="44" t="s">
        <v>211</v>
      </c>
      <c r="D66" s="93">
        <v>1</v>
      </c>
      <c r="E66" s="44" t="s">
        <v>86</v>
      </c>
      <c r="F66" s="93" t="s">
        <v>601</v>
      </c>
      <c r="G66" s="93" t="s">
        <v>601</v>
      </c>
      <c r="H66" s="93" t="s">
        <v>603</v>
      </c>
      <c r="I66" s="93" t="s">
        <v>600</v>
      </c>
      <c r="J66" s="93" t="s">
        <v>600</v>
      </c>
      <c r="K66" s="93" t="s">
        <v>600</v>
      </c>
      <c r="L66" s="93" t="s">
        <v>601</v>
      </c>
      <c r="M66" s="93" t="s">
        <v>600</v>
      </c>
      <c r="N66" s="93" t="s">
        <v>600</v>
      </c>
      <c r="O66" s="93" t="s">
        <v>601</v>
      </c>
      <c r="P66" s="93" t="s">
        <v>600</v>
      </c>
      <c r="Q66" s="93" t="s">
        <v>600</v>
      </c>
      <c r="R66" s="373" t="s">
        <v>600</v>
      </c>
    </row>
    <row r="67" spans="2:18">
      <c r="B67" s="196" t="s">
        <v>212</v>
      </c>
      <c r="C67" s="44" t="s">
        <v>213</v>
      </c>
      <c r="D67" s="93">
        <v>2</v>
      </c>
      <c r="E67" s="44" t="s">
        <v>86</v>
      </c>
      <c r="F67" s="93" t="s">
        <v>600</v>
      </c>
      <c r="G67" s="93" t="s">
        <v>602</v>
      </c>
      <c r="H67" s="93" t="s">
        <v>600</v>
      </c>
      <c r="I67" s="93" t="s">
        <v>600</v>
      </c>
      <c r="J67" s="93" t="s">
        <v>602</v>
      </c>
      <c r="K67" s="93" t="s">
        <v>600</v>
      </c>
      <c r="L67" s="93" t="s">
        <v>600</v>
      </c>
      <c r="M67" s="93" t="s">
        <v>602</v>
      </c>
      <c r="N67" s="93" t="s">
        <v>600</v>
      </c>
      <c r="O67" s="93" t="s">
        <v>600</v>
      </c>
      <c r="P67" s="93" t="s">
        <v>602</v>
      </c>
      <c r="Q67" s="93" t="s">
        <v>602</v>
      </c>
      <c r="R67" s="373" t="s">
        <v>602</v>
      </c>
    </row>
    <row r="68" spans="2:18">
      <c r="B68" s="196" t="s">
        <v>214</v>
      </c>
      <c r="C68" s="44" t="s">
        <v>215</v>
      </c>
      <c r="D68" s="93">
        <v>1</v>
      </c>
      <c r="E68" s="44" t="s">
        <v>89</v>
      </c>
      <c r="F68" s="93" t="s">
        <v>601</v>
      </c>
      <c r="G68" s="93" t="s">
        <v>603</v>
      </c>
      <c r="H68" s="93" t="s">
        <v>603</v>
      </c>
      <c r="I68" s="93" t="s">
        <v>603</v>
      </c>
      <c r="J68" s="93" t="s">
        <v>603</v>
      </c>
      <c r="K68" s="93" t="s">
        <v>600</v>
      </c>
      <c r="L68" s="93" t="s">
        <v>603</v>
      </c>
      <c r="M68" s="93" t="s">
        <v>603</v>
      </c>
      <c r="N68" s="93" t="s">
        <v>600</v>
      </c>
      <c r="O68" s="93" t="s">
        <v>603</v>
      </c>
      <c r="P68" s="93" t="s">
        <v>603</v>
      </c>
      <c r="Q68" s="93" t="s">
        <v>603</v>
      </c>
      <c r="R68" s="373" t="s">
        <v>603</v>
      </c>
    </row>
    <row r="69" spans="2:18">
      <c r="B69" s="196" t="s">
        <v>216</v>
      </c>
      <c r="C69" s="44" t="s">
        <v>217</v>
      </c>
      <c r="D69" s="93">
        <v>2</v>
      </c>
      <c r="E69" s="44" t="s">
        <v>86</v>
      </c>
      <c r="F69" s="93" t="s">
        <v>602</v>
      </c>
      <c r="G69" s="93" t="s">
        <v>600</v>
      </c>
      <c r="H69" s="93" t="s">
        <v>602</v>
      </c>
      <c r="I69" s="93" t="s">
        <v>602</v>
      </c>
      <c r="J69" s="93" t="s">
        <v>602</v>
      </c>
      <c r="K69" s="93" t="s">
        <v>602</v>
      </c>
      <c r="L69" s="93" t="s">
        <v>601</v>
      </c>
      <c r="M69" s="93" t="s">
        <v>601</v>
      </c>
      <c r="N69" s="93" t="s">
        <v>602</v>
      </c>
      <c r="O69" s="93" t="s">
        <v>601</v>
      </c>
      <c r="P69" s="93" t="s">
        <v>600</v>
      </c>
      <c r="Q69" s="93" t="s">
        <v>602</v>
      </c>
      <c r="R69" s="373" t="s">
        <v>602</v>
      </c>
    </row>
    <row r="70" spans="2:18">
      <c r="B70" s="196" t="s">
        <v>218</v>
      </c>
      <c r="C70" s="44" t="s">
        <v>219</v>
      </c>
      <c r="D70" s="93">
        <v>3</v>
      </c>
      <c r="E70" s="44" t="s">
        <v>86</v>
      </c>
      <c r="F70" s="93" t="s">
        <v>601</v>
      </c>
      <c r="G70" s="93" t="s">
        <v>601</v>
      </c>
      <c r="H70" s="93" t="s">
        <v>601</v>
      </c>
      <c r="I70" s="93" t="s">
        <v>601</v>
      </c>
      <c r="J70" s="93" t="s">
        <v>601</v>
      </c>
      <c r="K70" s="93" t="s">
        <v>601</v>
      </c>
      <c r="L70" s="93" t="s">
        <v>601</v>
      </c>
      <c r="M70" s="93" t="s">
        <v>601</v>
      </c>
      <c r="N70" s="93" t="s">
        <v>601</v>
      </c>
      <c r="O70" s="93" t="s">
        <v>601</v>
      </c>
      <c r="P70" s="93" t="s">
        <v>601</v>
      </c>
      <c r="Q70" s="93" t="s">
        <v>601</v>
      </c>
      <c r="R70" s="373" t="s">
        <v>601</v>
      </c>
    </row>
    <row r="71" spans="2:18">
      <c r="B71" s="196" t="s">
        <v>220</v>
      </c>
      <c r="C71" s="44" t="s">
        <v>221</v>
      </c>
      <c r="D71" s="93">
        <v>1</v>
      </c>
      <c r="E71" s="44" t="s">
        <v>86</v>
      </c>
      <c r="F71" s="93" t="s">
        <v>600</v>
      </c>
      <c r="G71" s="93" t="s">
        <v>601</v>
      </c>
      <c r="H71" s="93" t="s">
        <v>601</v>
      </c>
      <c r="I71" s="93" t="s">
        <v>601</v>
      </c>
      <c r="J71" s="93" t="s">
        <v>600</v>
      </c>
      <c r="K71" s="93" t="s">
        <v>601</v>
      </c>
      <c r="L71" s="93" t="s">
        <v>601</v>
      </c>
      <c r="M71" s="93" t="s">
        <v>600</v>
      </c>
      <c r="N71" s="93" t="s">
        <v>601</v>
      </c>
      <c r="O71" s="93" t="s">
        <v>601</v>
      </c>
      <c r="P71" s="93" t="s">
        <v>600</v>
      </c>
      <c r="Q71" s="93" t="s">
        <v>602</v>
      </c>
      <c r="R71" s="373" t="s">
        <v>600</v>
      </c>
    </row>
    <row r="72" spans="2:18">
      <c r="B72" s="196" t="s">
        <v>222</v>
      </c>
      <c r="C72" s="44" t="s">
        <v>223</v>
      </c>
      <c r="D72" s="93">
        <v>1</v>
      </c>
      <c r="E72" s="44" t="s">
        <v>120</v>
      </c>
      <c r="F72" s="93" t="s">
        <v>602</v>
      </c>
      <c r="G72" s="44" t="s">
        <v>159</v>
      </c>
      <c r="H72" s="44" t="s">
        <v>159</v>
      </c>
      <c r="I72" s="93" t="s">
        <v>601</v>
      </c>
      <c r="J72" s="93" t="s">
        <v>602</v>
      </c>
      <c r="K72" s="93" t="s">
        <v>602</v>
      </c>
      <c r="L72" s="44" t="s">
        <v>159</v>
      </c>
      <c r="M72" s="93" t="s">
        <v>601</v>
      </c>
      <c r="N72" s="93" t="s">
        <v>600</v>
      </c>
      <c r="O72" s="93" t="s">
        <v>601</v>
      </c>
      <c r="P72" s="93" t="s">
        <v>601</v>
      </c>
      <c r="Q72" s="44" t="s">
        <v>159</v>
      </c>
      <c r="R72" s="460" t="s">
        <v>159</v>
      </c>
    </row>
    <row r="73" spans="2:18">
      <c r="B73" s="196" t="s">
        <v>224</v>
      </c>
      <c r="C73" s="44" t="s">
        <v>225</v>
      </c>
      <c r="D73" s="93">
        <v>1</v>
      </c>
      <c r="E73" s="44" t="s">
        <v>86</v>
      </c>
      <c r="F73" s="93" t="s">
        <v>601</v>
      </c>
      <c r="G73" s="93" t="s">
        <v>601</v>
      </c>
      <c r="H73" s="93" t="s">
        <v>603</v>
      </c>
      <c r="I73" s="93" t="s">
        <v>600</v>
      </c>
      <c r="J73" s="93" t="s">
        <v>600</v>
      </c>
      <c r="K73" s="93" t="s">
        <v>603</v>
      </c>
      <c r="L73" s="93" t="s">
        <v>601</v>
      </c>
      <c r="M73" s="93" t="s">
        <v>600</v>
      </c>
      <c r="N73" s="93" t="s">
        <v>600</v>
      </c>
      <c r="O73" s="93" t="s">
        <v>601</v>
      </c>
      <c r="P73" s="93" t="s">
        <v>603</v>
      </c>
      <c r="Q73" s="93" t="s">
        <v>600</v>
      </c>
      <c r="R73" s="373" t="s">
        <v>601</v>
      </c>
    </row>
    <row r="74" spans="2:18">
      <c r="B74" s="196" t="s">
        <v>226</v>
      </c>
      <c r="C74" s="44" t="s">
        <v>227</v>
      </c>
      <c r="D74" s="93">
        <v>1</v>
      </c>
      <c r="E74" s="44" t="s">
        <v>86</v>
      </c>
      <c r="F74" s="93" t="s">
        <v>602</v>
      </c>
      <c r="G74" s="93" t="s">
        <v>603</v>
      </c>
      <c r="H74" s="93" t="s">
        <v>603</v>
      </c>
      <c r="I74" s="93" t="s">
        <v>602</v>
      </c>
      <c r="J74" s="93" t="s">
        <v>603</v>
      </c>
      <c r="K74" s="93" t="s">
        <v>602</v>
      </c>
      <c r="L74" s="93" t="s">
        <v>603</v>
      </c>
      <c r="M74" s="93" t="s">
        <v>603</v>
      </c>
      <c r="N74" s="93" t="s">
        <v>603</v>
      </c>
      <c r="O74" s="93" t="s">
        <v>603</v>
      </c>
      <c r="P74" s="93" t="s">
        <v>603</v>
      </c>
      <c r="Q74" s="93" t="s">
        <v>603</v>
      </c>
      <c r="R74" s="373" t="s">
        <v>603</v>
      </c>
    </row>
    <row r="75" spans="2:18">
      <c r="B75" s="196" t="s">
        <v>228</v>
      </c>
      <c r="C75" s="44" t="s">
        <v>229</v>
      </c>
      <c r="D75" s="93">
        <v>1</v>
      </c>
      <c r="E75" s="44" t="s">
        <v>86</v>
      </c>
      <c r="F75" s="93" t="s">
        <v>601</v>
      </c>
      <c r="G75" s="93" t="s">
        <v>601</v>
      </c>
      <c r="H75" s="93" t="s">
        <v>601</v>
      </c>
      <c r="I75" s="93" t="s">
        <v>601</v>
      </c>
      <c r="J75" s="93" t="s">
        <v>601</v>
      </c>
      <c r="K75" s="93" t="s">
        <v>602</v>
      </c>
      <c r="L75" s="93" t="s">
        <v>600</v>
      </c>
      <c r="M75" s="93" t="s">
        <v>602</v>
      </c>
      <c r="N75" s="93" t="s">
        <v>601</v>
      </c>
      <c r="O75" s="93" t="s">
        <v>601</v>
      </c>
      <c r="P75" s="93" t="s">
        <v>601</v>
      </c>
      <c r="Q75" s="93" t="s">
        <v>601</v>
      </c>
      <c r="R75" s="373" t="s">
        <v>602</v>
      </c>
    </row>
    <row r="76" spans="2:18">
      <c r="B76" s="196" t="s">
        <v>230</v>
      </c>
      <c r="C76" s="44" t="s">
        <v>231</v>
      </c>
      <c r="D76" s="93">
        <v>1</v>
      </c>
      <c r="E76" s="44" t="s">
        <v>86</v>
      </c>
      <c r="F76" s="93" t="s">
        <v>601</v>
      </c>
      <c r="G76" s="93" t="s">
        <v>601</v>
      </c>
      <c r="H76" s="93" t="s">
        <v>601</v>
      </c>
      <c r="I76" s="93" t="s">
        <v>600</v>
      </c>
      <c r="J76" s="93" t="s">
        <v>601</v>
      </c>
      <c r="K76" s="93" t="s">
        <v>600</v>
      </c>
      <c r="L76" s="93" t="s">
        <v>600</v>
      </c>
      <c r="M76" s="93" t="s">
        <v>600</v>
      </c>
      <c r="N76" s="93" t="s">
        <v>600</v>
      </c>
      <c r="O76" s="93" t="s">
        <v>601</v>
      </c>
      <c r="P76" s="93" t="s">
        <v>600</v>
      </c>
      <c r="Q76" s="93" t="s">
        <v>600</v>
      </c>
      <c r="R76" s="373" t="s">
        <v>601</v>
      </c>
    </row>
    <row r="77" spans="2:18">
      <c r="B77" s="196" t="s">
        <v>232</v>
      </c>
      <c r="C77" s="44" t="s">
        <v>233</v>
      </c>
      <c r="D77" s="93">
        <v>1</v>
      </c>
      <c r="E77" s="44" t="s">
        <v>86</v>
      </c>
      <c r="F77" s="93" t="s">
        <v>602</v>
      </c>
      <c r="G77" s="93" t="s">
        <v>603</v>
      </c>
      <c r="H77" s="93" t="s">
        <v>603</v>
      </c>
      <c r="I77" s="93" t="s">
        <v>603</v>
      </c>
      <c r="J77" s="93" t="s">
        <v>603</v>
      </c>
      <c r="K77" s="93" t="s">
        <v>601</v>
      </c>
      <c r="L77" s="93" t="s">
        <v>603</v>
      </c>
      <c r="M77" s="93" t="s">
        <v>600</v>
      </c>
      <c r="N77" s="93" t="s">
        <v>603</v>
      </c>
      <c r="O77" s="93" t="s">
        <v>603</v>
      </c>
      <c r="P77" s="93" t="s">
        <v>603</v>
      </c>
      <c r="Q77" s="93" t="s">
        <v>600</v>
      </c>
      <c r="R77" s="373" t="s">
        <v>602</v>
      </c>
    </row>
    <row r="78" spans="2:18">
      <c r="B78" s="196" t="s">
        <v>234</v>
      </c>
      <c r="C78" s="44" t="s">
        <v>235</v>
      </c>
      <c r="D78" s="93">
        <v>2</v>
      </c>
      <c r="E78" s="44" t="s">
        <v>89</v>
      </c>
      <c r="F78" s="93" t="s">
        <v>602</v>
      </c>
      <c r="G78" s="93" t="s">
        <v>601</v>
      </c>
      <c r="H78" s="93" t="s">
        <v>601</v>
      </c>
      <c r="I78" s="93" t="s">
        <v>600</v>
      </c>
      <c r="J78" s="93" t="s">
        <v>601</v>
      </c>
      <c r="K78" s="93" t="s">
        <v>601</v>
      </c>
      <c r="L78" s="93" t="s">
        <v>601</v>
      </c>
      <c r="M78" s="93" t="s">
        <v>601</v>
      </c>
      <c r="N78" s="93" t="s">
        <v>601</v>
      </c>
      <c r="O78" s="93" t="s">
        <v>601</v>
      </c>
      <c r="P78" s="93" t="s">
        <v>601</v>
      </c>
      <c r="Q78" s="93" t="s">
        <v>601</v>
      </c>
      <c r="R78" s="373" t="s">
        <v>601</v>
      </c>
    </row>
    <row r="79" spans="2:18">
      <c r="B79" s="196" t="s">
        <v>236</v>
      </c>
      <c r="C79" s="44" t="s">
        <v>237</v>
      </c>
      <c r="D79" s="93">
        <v>1</v>
      </c>
      <c r="E79" s="44" t="s">
        <v>86</v>
      </c>
      <c r="F79" s="93" t="s">
        <v>600</v>
      </c>
      <c r="G79" s="93" t="s">
        <v>603</v>
      </c>
      <c r="H79" s="93" t="s">
        <v>603</v>
      </c>
      <c r="I79" s="93" t="s">
        <v>602</v>
      </c>
      <c r="J79" s="93" t="s">
        <v>600</v>
      </c>
      <c r="K79" s="93" t="s">
        <v>600</v>
      </c>
      <c r="L79" s="93" t="s">
        <v>600</v>
      </c>
      <c r="M79" s="93" t="s">
        <v>601</v>
      </c>
      <c r="N79" s="93" t="s">
        <v>601</v>
      </c>
      <c r="O79" s="93" t="s">
        <v>600</v>
      </c>
      <c r="P79" s="93" t="s">
        <v>601</v>
      </c>
      <c r="Q79" s="93" t="s">
        <v>600</v>
      </c>
      <c r="R79" s="373" t="s">
        <v>600</v>
      </c>
    </row>
    <row r="80" spans="2:18">
      <c r="B80" s="196" t="s">
        <v>238</v>
      </c>
      <c r="C80" s="44" t="s">
        <v>239</v>
      </c>
      <c r="D80" s="93">
        <v>1</v>
      </c>
      <c r="E80" s="44" t="s">
        <v>86</v>
      </c>
      <c r="F80" s="93" t="s">
        <v>600</v>
      </c>
      <c r="G80" s="93" t="s">
        <v>600</v>
      </c>
      <c r="H80" s="93" t="s">
        <v>603</v>
      </c>
      <c r="I80" s="93" t="s">
        <v>600</v>
      </c>
      <c r="J80" s="93" t="s">
        <v>600</v>
      </c>
      <c r="K80" s="93" t="s">
        <v>600</v>
      </c>
      <c r="L80" s="93" t="s">
        <v>600</v>
      </c>
      <c r="M80" s="93" t="s">
        <v>600</v>
      </c>
      <c r="N80" s="93" t="s">
        <v>600</v>
      </c>
      <c r="O80" s="93" t="s">
        <v>603</v>
      </c>
      <c r="P80" s="93" t="s">
        <v>603</v>
      </c>
      <c r="Q80" s="93" t="s">
        <v>602</v>
      </c>
      <c r="R80" s="373" t="s">
        <v>603</v>
      </c>
    </row>
    <row r="81" spans="2:18">
      <c r="B81" s="196" t="s">
        <v>240</v>
      </c>
      <c r="C81" s="44" t="s">
        <v>241</v>
      </c>
      <c r="D81" s="93">
        <v>3</v>
      </c>
      <c r="E81" s="44" t="s">
        <v>120</v>
      </c>
      <c r="F81" s="93" t="s">
        <v>601</v>
      </c>
      <c r="G81" s="93" t="s">
        <v>601</v>
      </c>
      <c r="H81" s="93" t="s">
        <v>601</v>
      </c>
      <c r="I81" s="93" t="s">
        <v>603</v>
      </c>
      <c r="J81" s="93" t="s">
        <v>600</v>
      </c>
      <c r="K81" s="93" t="s">
        <v>600</v>
      </c>
      <c r="L81" s="93" t="s">
        <v>601</v>
      </c>
      <c r="M81" s="93" t="s">
        <v>601</v>
      </c>
      <c r="N81" s="93" t="s">
        <v>601</v>
      </c>
      <c r="O81" s="93" t="s">
        <v>601</v>
      </c>
      <c r="P81" s="93" t="s">
        <v>601</v>
      </c>
      <c r="Q81" s="93" t="s">
        <v>601</v>
      </c>
      <c r="R81" s="373" t="s">
        <v>601</v>
      </c>
    </row>
    <row r="82" spans="2:18">
      <c r="B82" s="196" t="s">
        <v>242</v>
      </c>
      <c r="C82" s="44" t="s">
        <v>243</v>
      </c>
      <c r="D82" s="93">
        <v>2</v>
      </c>
      <c r="E82" s="44" t="s">
        <v>86</v>
      </c>
      <c r="F82" s="93" t="s">
        <v>600</v>
      </c>
      <c r="G82" s="93" t="s">
        <v>601</v>
      </c>
      <c r="H82" s="93" t="s">
        <v>601</v>
      </c>
      <c r="I82" s="93" t="s">
        <v>600</v>
      </c>
      <c r="J82" s="93" t="s">
        <v>601</v>
      </c>
      <c r="K82" s="93" t="s">
        <v>600</v>
      </c>
      <c r="L82" s="93" t="s">
        <v>601</v>
      </c>
      <c r="M82" s="93" t="s">
        <v>600</v>
      </c>
      <c r="N82" s="93" t="s">
        <v>601</v>
      </c>
      <c r="O82" s="93" t="s">
        <v>601</v>
      </c>
      <c r="P82" s="93" t="s">
        <v>603</v>
      </c>
      <c r="Q82" s="93" t="s">
        <v>600</v>
      </c>
      <c r="R82" s="373" t="s">
        <v>600</v>
      </c>
    </row>
    <row r="83" spans="2:18">
      <c r="B83" s="196" t="s">
        <v>244</v>
      </c>
      <c r="C83" s="44" t="s">
        <v>245</v>
      </c>
      <c r="D83" s="93">
        <v>3</v>
      </c>
      <c r="E83" s="44" t="s">
        <v>86</v>
      </c>
      <c r="F83" s="93" t="s">
        <v>602</v>
      </c>
      <c r="G83" s="93" t="s">
        <v>602</v>
      </c>
      <c r="H83" s="93" t="s">
        <v>600</v>
      </c>
      <c r="I83" s="93" t="s">
        <v>602</v>
      </c>
      <c r="J83" s="93" t="s">
        <v>600</v>
      </c>
      <c r="K83" s="93" t="s">
        <v>600</v>
      </c>
      <c r="L83" s="93" t="s">
        <v>600</v>
      </c>
      <c r="M83" s="93" t="s">
        <v>600</v>
      </c>
      <c r="N83" s="93" t="s">
        <v>602</v>
      </c>
      <c r="O83" s="93" t="s">
        <v>601</v>
      </c>
      <c r="P83" s="93" t="s">
        <v>602</v>
      </c>
      <c r="Q83" s="93" t="s">
        <v>602</v>
      </c>
      <c r="R83" s="373" t="s">
        <v>600</v>
      </c>
    </row>
    <row r="84" spans="2:18">
      <c r="B84" s="196" t="s">
        <v>246</v>
      </c>
      <c r="C84" s="44" t="s">
        <v>247</v>
      </c>
      <c r="D84" s="93">
        <v>3</v>
      </c>
      <c r="E84" s="44" t="s">
        <v>86</v>
      </c>
      <c r="F84" s="93" t="s">
        <v>600</v>
      </c>
      <c r="G84" s="93" t="s">
        <v>601</v>
      </c>
      <c r="H84" s="93" t="s">
        <v>601</v>
      </c>
      <c r="I84" s="93" t="s">
        <v>601</v>
      </c>
      <c r="J84" s="93" t="s">
        <v>600</v>
      </c>
      <c r="K84" s="93" t="s">
        <v>601</v>
      </c>
      <c r="L84" s="93" t="s">
        <v>601</v>
      </c>
      <c r="M84" s="93" t="s">
        <v>601</v>
      </c>
      <c r="N84" s="93" t="s">
        <v>601</v>
      </c>
      <c r="O84" s="93" t="s">
        <v>601</v>
      </c>
      <c r="P84" s="93" t="s">
        <v>600</v>
      </c>
      <c r="Q84" s="93" t="s">
        <v>600</v>
      </c>
      <c r="R84" s="373" t="s">
        <v>600</v>
      </c>
    </row>
    <row r="85" spans="2:18">
      <c r="B85" s="196" t="s">
        <v>248</v>
      </c>
      <c r="C85" s="44" t="s">
        <v>249</v>
      </c>
      <c r="D85" s="93">
        <v>3</v>
      </c>
      <c r="E85" s="44" t="s">
        <v>86</v>
      </c>
      <c r="F85" s="93" t="s">
        <v>600</v>
      </c>
      <c r="G85" s="93" t="s">
        <v>601</v>
      </c>
      <c r="H85" s="93" t="s">
        <v>603</v>
      </c>
      <c r="I85" s="93" t="s">
        <v>600</v>
      </c>
      <c r="J85" s="93" t="s">
        <v>600</v>
      </c>
      <c r="K85" s="93" t="s">
        <v>602</v>
      </c>
      <c r="L85" s="93" t="s">
        <v>601</v>
      </c>
      <c r="M85" s="93" t="s">
        <v>601</v>
      </c>
      <c r="N85" s="93" t="s">
        <v>600</v>
      </c>
      <c r="O85" s="93" t="s">
        <v>601</v>
      </c>
      <c r="P85" s="93" t="s">
        <v>601</v>
      </c>
      <c r="Q85" s="93" t="s">
        <v>600</v>
      </c>
      <c r="R85" s="373" t="s">
        <v>600</v>
      </c>
    </row>
    <row r="86" spans="2:18">
      <c r="B86" s="196" t="s">
        <v>250</v>
      </c>
      <c r="C86" s="44" t="s">
        <v>251</v>
      </c>
      <c r="D86" s="93">
        <v>1</v>
      </c>
      <c r="E86" s="44" t="s">
        <v>86</v>
      </c>
      <c r="F86" s="93" t="s">
        <v>600</v>
      </c>
      <c r="G86" s="93" t="s">
        <v>601</v>
      </c>
      <c r="H86" s="93" t="s">
        <v>601</v>
      </c>
      <c r="I86" s="93" t="s">
        <v>600</v>
      </c>
      <c r="J86" s="93" t="s">
        <v>600</v>
      </c>
      <c r="K86" s="93" t="s">
        <v>600</v>
      </c>
      <c r="L86" s="93" t="s">
        <v>601</v>
      </c>
      <c r="M86" s="93" t="s">
        <v>601</v>
      </c>
      <c r="N86" s="93" t="s">
        <v>600</v>
      </c>
      <c r="O86" s="93" t="s">
        <v>601</v>
      </c>
      <c r="P86" s="93" t="s">
        <v>600</v>
      </c>
      <c r="Q86" s="93" t="s">
        <v>600</v>
      </c>
      <c r="R86" s="373" t="s">
        <v>600</v>
      </c>
    </row>
    <row r="87" spans="2:18">
      <c r="B87" s="196" t="s">
        <v>252</v>
      </c>
      <c r="C87" s="44" t="s">
        <v>253</v>
      </c>
      <c r="D87" s="93">
        <v>1</v>
      </c>
      <c r="E87" s="44" t="s">
        <v>86</v>
      </c>
      <c r="F87" s="93" t="s">
        <v>600</v>
      </c>
      <c r="G87" s="93" t="s">
        <v>602</v>
      </c>
      <c r="H87" s="93" t="s">
        <v>600</v>
      </c>
      <c r="I87" s="93" t="s">
        <v>600</v>
      </c>
      <c r="J87" s="93" t="s">
        <v>602</v>
      </c>
      <c r="K87" s="93" t="s">
        <v>602</v>
      </c>
      <c r="L87" s="93" t="s">
        <v>601</v>
      </c>
      <c r="M87" s="93" t="s">
        <v>602</v>
      </c>
      <c r="N87" s="93" t="s">
        <v>602</v>
      </c>
      <c r="O87" s="93" t="s">
        <v>601</v>
      </c>
      <c r="P87" s="93" t="s">
        <v>600</v>
      </c>
      <c r="Q87" s="93" t="s">
        <v>602</v>
      </c>
      <c r="R87" s="373" t="s">
        <v>602</v>
      </c>
    </row>
    <row r="88" spans="2:18" ht="13.5" thickBot="1">
      <c r="B88" s="199" t="s">
        <v>254</v>
      </c>
      <c r="C88" s="200" t="s">
        <v>255</v>
      </c>
      <c r="D88" s="320">
        <v>1</v>
      </c>
      <c r="E88" s="200" t="s">
        <v>86</v>
      </c>
      <c r="F88" s="320" t="s">
        <v>601</v>
      </c>
      <c r="G88" s="320" t="s">
        <v>600</v>
      </c>
      <c r="H88" s="320" t="s">
        <v>600</v>
      </c>
      <c r="I88" s="320" t="s">
        <v>602</v>
      </c>
      <c r="J88" s="320" t="s">
        <v>601</v>
      </c>
      <c r="K88" s="320" t="s">
        <v>601</v>
      </c>
      <c r="L88" s="320" t="s">
        <v>602</v>
      </c>
      <c r="M88" s="320" t="s">
        <v>600</v>
      </c>
      <c r="N88" s="320" t="s">
        <v>602</v>
      </c>
      <c r="O88" s="320" t="s">
        <v>601</v>
      </c>
      <c r="P88" s="320" t="s">
        <v>602</v>
      </c>
      <c r="Q88" s="320" t="s">
        <v>602</v>
      </c>
      <c r="R88" s="374" t="s">
        <v>600</v>
      </c>
    </row>
    <row r="89" spans="2:18">
      <c r="B89" s="77" t="s">
        <v>159</v>
      </c>
      <c r="C89" s="77" t="s">
        <v>159</v>
      </c>
      <c r="D89" s="89"/>
      <c r="E89" s="77" t="s">
        <v>159</v>
      </c>
      <c r="F89" s="77" t="s">
        <v>159</v>
      </c>
      <c r="G89" s="77" t="s">
        <v>159</v>
      </c>
      <c r="H89" s="77" t="s">
        <v>159</v>
      </c>
      <c r="I89" s="77" t="s">
        <v>159</v>
      </c>
      <c r="J89" s="77" t="s">
        <v>159</v>
      </c>
      <c r="K89" s="77" t="s">
        <v>159</v>
      </c>
      <c r="L89" s="77" t="s">
        <v>159</v>
      </c>
      <c r="M89" s="77" t="s">
        <v>159</v>
      </c>
      <c r="N89" s="77" t="s">
        <v>159</v>
      </c>
      <c r="O89" s="77" t="s">
        <v>159</v>
      </c>
      <c r="P89" s="77" t="s">
        <v>159</v>
      </c>
      <c r="Q89" s="77" t="s">
        <v>159</v>
      </c>
      <c r="R89" s="77" t="s">
        <v>159</v>
      </c>
    </row>
    <row r="90" spans="2:18" ht="13.5" thickBot="1"/>
    <row r="91" spans="2:18">
      <c r="B91" s="615" t="s">
        <v>604</v>
      </c>
      <c r="C91" s="616"/>
    </row>
    <row r="92" spans="2:18">
      <c r="B92" s="617"/>
      <c r="C92" s="618"/>
    </row>
    <row r="93" spans="2:18">
      <c r="B93" s="617"/>
      <c r="C93" s="618"/>
    </row>
    <row r="94" spans="2:18">
      <c r="B94" s="617"/>
      <c r="C94" s="618"/>
    </row>
    <row r="95" spans="2:18">
      <c r="B95" s="617"/>
      <c r="C95" s="618"/>
    </row>
    <row r="96" spans="2:18">
      <c r="B96" s="617"/>
      <c r="C96" s="618"/>
    </row>
    <row r="97" spans="2:3">
      <c r="B97" s="617"/>
      <c r="C97" s="618"/>
    </row>
    <row r="98" spans="2:3">
      <c r="B98" s="617"/>
      <c r="C98" s="618"/>
    </row>
    <row r="99" spans="2:3">
      <c r="B99" s="617"/>
      <c r="C99" s="618"/>
    </row>
    <row r="100" spans="2:3">
      <c r="B100" s="617"/>
      <c r="C100" s="618"/>
    </row>
    <row r="101" spans="2:3">
      <c r="B101" s="617"/>
      <c r="C101" s="618"/>
    </row>
    <row r="102" spans="2:3">
      <c r="B102" s="617"/>
      <c r="C102" s="618"/>
    </row>
    <row r="103" spans="2:3">
      <c r="B103" s="617"/>
      <c r="C103" s="618"/>
    </row>
    <row r="104" spans="2:3">
      <c r="B104" s="617"/>
      <c r="C104" s="618"/>
    </row>
    <row r="105" spans="2:3">
      <c r="B105" s="617"/>
      <c r="C105" s="618"/>
    </row>
    <row r="106" spans="2:3">
      <c r="B106" s="617"/>
      <c r="C106" s="618"/>
    </row>
    <row r="107" spans="2:3">
      <c r="B107" s="617"/>
      <c r="C107" s="618"/>
    </row>
    <row r="108" spans="2:3">
      <c r="B108" s="617"/>
      <c r="C108" s="618"/>
    </row>
    <row r="109" spans="2:3">
      <c r="B109" s="617"/>
      <c r="C109" s="618"/>
    </row>
    <row r="110" spans="2:3">
      <c r="B110" s="617"/>
      <c r="C110" s="618"/>
    </row>
    <row r="111" spans="2:3">
      <c r="B111" s="617"/>
      <c r="C111" s="618"/>
    </row>
    <row r="112" spans="2:3">
      <c r="B112" s="617"/>
      <c r="C112" s="618"/>
    </row>
    <row r="113" spans="2:3" ht="13.5" thickBot="1">
      <c r="B113" s="619"/>
      <c r="C113" s="620"/>
    </row>
  </sheetData>
  <autoFilter ref="B4:R4" xr:uid="{00000000-0001-0000-0F00-000000000000}"/>
  <mergeCells count="3">
    <mergeCell ref="F2:K2"/>
    <mergeCell ref="F3:K3"/>
    <mergeCell ref="B91:C1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9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" sqref="D3:G3"/>
    </sheetView>
  </sheetViews>
  <sheetFormatPr defaultColWidth="9.140625" defaultRowHeight="12.75"/>
  <cols>
    <col min="1" max="1" width="4" style="29" customWidth="1"/>
    <col min="2" max="2" width="12.140625" style="29" customWidth="1"/>
    <col min="3" max="3" width="33.28515625" style="29" customWidth="1"/>
    <col min="4" max="4" width="12.140625" style="29" customWidth="1"/>
    <col min="5" max="5" width="18.85546875" style="29" customWidth="1"/>
    <col min="6" max="6" width="13.42578125" style="29" customWidth="1"/>
    <col min="7" max="8" width="11.42578125" style="29" bestFit="1" customWidth="1"/>
    <col min="9" max="9" width="15" style="29" customWidth="1"/>
    <col min="10" max="13" width="11.42578125" style="29" bestFit="1" customWidth="1"/>
    <col min="14" max="16384" width="9.140625" style="29"/>
  </cols>
  <sheetData>
    <row r="2" spans="1:13" ht="23.25">
      <c r="B2" s="27"/>
      <c r="C2" s="28"/>
      <c r="D2" s="545" t="s">
        <v>63</v>
      </c>
      <c r="E2" s="545"/>
      <c r="F2" s="545"/>
      <c r="G2" s="545"/>
      <c r="H2" s="27"/>
      <c r="M2" s="159" t="s">
        <v>64</v>
      </c>
    </row>
    <row r="3" spans="1:13" ht="29.25">
      <c r="B3" s="27"/>
      <c r="C3" s="28"/>
      <c r="D3" s="541" t="s">
        <v>65</v>
      </c>
      <c r="E3" s="541"/>
      <c r="F3" s="541"/>
      <c r="G3" s="541"/>
      <c r="H3" s="27"/>
      <c r="I3" s="27"/>
      <c r="J3" s="27"/>
      <c r="K3" s="27"/>
      <c r="L3" s="27"/>
      <c r="M3" s="160" t="s">
        <v>66</v>
      </c>
    </row>
    <row r="4" spans="1:13" ht="13.5" customHeight="1" thickBot="1"/>
    <row r="5" spans="1:13" s="31" customFormat="1" ht="33" customHeight="1" thickBot="1">
      <c r="A5" s="30"/>
      <c r="B5" s="162" t="s">
        <v>67</v>
      </c>
      <c r="C5" s="163" t="s">
        <v>68</v>
      </c>
      <c r="D5" s="163" t="s">
        <v>43</v>
      </c>
      <c r="E5" s="164" t="s">
        <v>69</v>
      </c>
      <c r="F5" s="165" t="s">
        <v>70</v>
      </c>
      <c r="G5" s="542" t="s">
        <v>71</v>
      </c>
      <c r="H5" s="543"/>
      <c r="I5" s="543"/>
      <c r="J5" s="543"/>
      <c r="K5" s="544"/>
      <c r="L5" s="165" t="s">
        <v>72</v>
      </c>
      <c r="M5" s="166" t="s">
        <v>73</v>
      </c>
    </row>
    <row r="6" spans="1:13" s="31" customFormat="1" ht="35.1" customHeight="1" thickBot="1">
      <c r="A6" s="30"/>
      <c r="B6" s="167"/>
      <c r="C6" s="156"/>
      <c r="D6" s="157" t="s">
        <v>74</v>
      </c>
      <c r="E6" s="152" t="s">
        <v>75</v>
      </c>
      <c r="F6" s="158" t="s">
        <v>76</v>
      </c>
      <c r="G6" s="153" t="s">
        <v>77</v>
      </c>
      <c r="H6" s="154" t="s">
        <v>78</v>
      </c>
      <c r="I6" s="154" t="s">
        <v>79</v>
      </c>
      <c r="J6" s="155" t="s">
        <v>80</v>
      </c>
      <c r="K6" s="155" t="s">
        <v>81</v>
      </c>
      <c r="L6" s="158" t="s">
        <v>82</v>
      </c>
      <c r="M6" s="168" t="s">
        <v>83</v>
      </c>
    </row>
    <row r="7" spans="1:13">
      <c r="B7" s="169" t="s">
        <v>84</v>
      </c>
      <c r="C7" s="34" t="s">
        <v>85</v>
      </c>
      <c r="D7" s="34" t="s">
        <v>86</v>
      </c>
      <c r="E7" s="35">
        <v>2</v>
      </c>
      <c r="F7" s="35">
        <v>164997</v>
      </c>
      <c r="G7" s="35">
        <v>1</v>
      </c>
      <c r="H7" s="35">
        <v>3</v>
      </c>
      <c r="I7" s="35">
        <v>0</v>
      </c>
      <c r="J7" s="36">
        <v>1</v>
      </c>
      <c r="K7" s="37">
        <v>0</v>
      </c>
      <c r="L7" s="35">
        <v>3772</v>
      </c>
      <c r="M7" s="170">
        <v>0.33778999999999998</v>
      </c>
    </row>
    <row r="8" spans="1:13">
      <c r="B8" s="169" t="s">
        <v>87</v>
      </c>
      <c r="C8" s="34" t="s">
        <v>88</v>
      </c>
      <c r="D8" s="34" t="s">
        <v>89</v>
      </c>
      <c r="E8" s="35">
        <v>1</v>
      </c>
      <c r="F8" s="35">
        <v>75759</v>
      </c>
      <c r="G8" s="35">
        <v>1</v>
      </c>
      <c r="H8" s="35">
        <v>6</v>
      </c>
      <c r="I8" s="35">
        <v>0</v>
      </c>
      <c r="J8" s="36">
        <v>2</v>
      </c>
      <c r="K8" s="36">
        <v>0</v>
      </c>
      <c r="L8" s="35">
        <v>14118</v>
      </c>
      <c r="M8" s="170">
        <v>0.42912</v>
      </c>
    </row>
    <row r="9" spans="1:13">
      <c r="B9" s="169" t="s">
        <v>90</v>
      </c>
      <c r="C9" s="34" t="s">
        <v>91</v>
      </c>
      <c r="D9" s="34" t="s">
        <v>86</v>
      </c>
      <c r="E9" s="35">
        <v>1</v>
      </c>
      <c r="F9" s="35">
        <v>38364</v>
      </c>
      <c r="G9" s="35">
        <v>1</v>
      </c>
      <c r="H9" s="35">
        <v>2</v>
      </c>
      <c r="I9" s="35">
        <v>0</v>
      </c>
      <c r="J9" s="36">
        <v>0</v>
      </c>
      <c r="K9" s="36">
        <v>0</v>
      </c>
      <c r="L9" s="35">
        <v>5049</v>
      </c>
      <c r="M9" s="170">
        <v>0.34199000000000002</v>
      </c>
    </row>
    <row r="10" spans="1:13">
      <c r="B10" s="169" t="s">
        <v>92</v>
      </c>
      <c r="C10" s="34" t="s">
        <v>93</v>
      </c>
      <c r="D10" s="34" t="s">
        <v>89</v>
      </c>
      <c r="E10" s="35">
        <v>2</v>
      </c>
      <c r="F10" s="35">
        <v>154918</v>
      </c>
      <c r="G10" s="35">
        <v>0</v>
      </c>
      <c r="H10" s="35">
        <v>5</v>
      </c>
      <c r="I10" s="35">
        <v>0</v>
      </c>
      <c r="J10" s="36">
        <v>2</v>
      </c>
      <c r="K10" s="36">
        <v>0</v>
      </c>
      <c r="L10" s="35">
        <v>7864</v>
      </c>
      <c r="M10" s="170">
        <v>0.45895999999999998</v>
      </c>
    </row>
    <row r="11" spans="1:13">
      <c r="B11" s="169" t="s">
        <v>94</v>
      </c>
      <c r="C11" s="34" t="s">
        <v>95</v>
      </c>
      <c r="D11" s="34" t="s">
        <v>89</v>
      </c>
      <c r="E11" s="35">
        <v>2</v>
      </c>
      <c r="F11" s="35">
        <v>50270</v>
      </c>
      <c r="G11" s="35">
        <v>0</v>
      </c>
      <c r="H11" s="35">
        <v>4</v>
      </c>
      <c r="I11" s="35">
        <v>1</v>
      </c>
      <c r="J11" s="36">
        <v>1</v>
      </c>
      <c r="K11" s="36">
        <v>0</v>
      </c>
      <c r="L11" s="35">
        <v>8765</v>
      </c>
      <c r="M11" s="170">
        <v>0.56837000000000004</v>
      </c>
    </row>
    <row r="12" spans="1:13">
      <c r="B12" s="169" t="s">
        <v>96</v>
      </c>
      <c r="C12" s="34" t="s">
        <v>97</v>
      </c>
      <c r="D12" s="34" t="s">
        <v>89</v>
      </c>
      <c r="E12" s="35">
        <v>2</v>
      </c>
      <c r="F12" s="35">
        <v>66294</v>
      </c>
      <c r="G12" s="35">
        <v>1</v>
      </c>
      <c r="H12" s="35">
        <v>7</v>
      </c>
      <c r="I12" s="35">
        <v>0</v>
      </c>
      <c r="J12" s="36">
        <v>0</v>
      </c>
      <c r="K12" s="36">
        <v>0</v>
      </c>
      <c r="L12" s="35">
        <v>11248</v>
      </c>
      <c r="M12" s="170">
        <v>0.48213</v>
      </c>
    </row>
    <row r="13" spans="1:13">
      <c r="B13" s="169" t="s">
        <v>98</v>
      </c>
      <c r="C13" s="34" t="s">
        <v>99</v>
      </c>
      <c r="D13" s="34" t="s">
        <v>86</v>
      </c>
      <c r="E13" s="35">
        <v>1</v>
      </c>
      <c r="F13" s="35">
        <v>34475</v>
      </c>
      <c r="G13" s="35">
        <v>1</v>
      </c>
      <c r="H13" s="35">
        <v>2</v>
      </c>
      <c r="I13" s="35">
        <v>1</v>
      </c>
      <c r="J13" s="36">
        <v>2</v>
      </c>
      <c r="K13" s="36">
        <v>0</v>
      </c>
      <c r="L13" s="35">
        <v>5911</v>
      </c>
      <c r="M13" s="170">
        <v>0.44130999999999998</v>
      </c>
    </row>
    <row r="14" spans="1:13">
      <c r="B14" s="169" t="s">
        <v>100</v>
      </c>
      <c r="C14" s="34" t="s">
        <v>101</v>
      </c>
      <c r="D14" s="34" t="s">
        <v>86</v>
      </c>
      <c r="E14" s="35">
        <v>1</v>
      </c>
      <c r="F14" s="35">
        <v>90850</v>
      </c>
      <c r="G14" s="35">
        <v>1</v>
      </c>
      <c r="H14" s="35">
        <v>4</v>
      </c>
      <c r="I14" s="35">
        <v>1</v>
      </c>
      <c r="J14" s="36">
        <v>2</v>
      </c>
      <c r="K14" s="36">
        <v>0</v>
      </c>
      <c r="L14" s="35">
        <v>7306</v>
      </c>
      <c r="M14" s="170">
        <v>0.71126999999999996</v>
      </c>
    </row>
    <row r="15" spans="1:13">
      <c r="B15" s="169" t="s">
        <v>102</v>
      </c>
      <c r="C15" s="34" t="s">
        <v>103</v>
      </c>
      <c r="D15" s="34" t="s">
        <v>86</v>
      </c>
      <c r="E15" s="35">
        <v>2</v>
      </c>
      <c r="F15" s="35">
        <v>143169</v>
      </c>
      <c r="G15" s="35">
        <v>0</v>
      </c>
      <c r="H15" s="35">
        <v>5</v>
      </c>
      <c r="I15" s="35">
        <v>0</v>
      </c>
      <c r="J15" s="36">
        <v>0</v>
      </c>
      <c r="K15" s="36">
        <v>0</v>
      </c>
      <c r="L15" s="35">
        <v>10122</v>
      </c>
      <c r="M15" s="170">
        <v>0.23648</v>
      </c>
    </row>
    <row r="16" spans="1:13">
      <c r="B16" s="169" t="s">
        <v>104</v>
      </c>
      <c r="C16" s="34" t="s">
        <v>105</v>
      </c>
      <c r="D16" s="34" t="s">
        <v>86</v>
      </c>
      <c r="E16" s="35">
        <v>2</v>
      </c>
      <c r="F16" s="35">
        <v>262659</v>
      </c>
      <c r="G16" s="35">
        <v>1</v>
      </c>
      <c r="H16" s="35">
        <v>11</v>
      </c>
      <c r="I16" s="35">
        <v>0</v>
      </c>
      <c r="J16" s="36">
        <v>1</v>
      </c>
      <c r="K16" s="36">
        <v>0</v>
      </c>
      <c r="L16" s="35">
        <v>12215</v>
      </c>
      <c r="M16" s="170">
        <v>0.50966</v>
      </c>
    </row>
    <row r="17" spans="2:13">
      <c r="B17" s="169" t="s">
        <v>106</v>
      </c>
      <c r="C17" s="34" t="s">
        <v>107</v>
      </c>
      <c r="D17" s="34" t="s">
        <v>86</v>
      </c>
      <c r="E17" s="35">
        <v>1</v>
      </c>
      <c r="F17" s="35">
        <v>91583</v>
      </c>
      <c r="G17" s="35">
        <v>1</v>
      </c>
      <c r="H17" s="35">
        <v>2</v>
      </c>
      <c r="I17" s="35">
        <v>0</v>
      </c>
      <c r="J17" s="36">
        <v>1</v>
      </c>
      <c r="K17" s="36">
        <v>0</v>
      </c>
      <c r="L17" s="35">
        <v>7605</v>
      </c>
      <c r="M17" s="170">
        <v>0.37670999999999999</v>
      </c>
    </row>
    <row r="18" spans="2:13">
      <c r="B18" s="169" t="s">
        <v>108</v>
      </c>
      <c r="C18" s="34" t="s">
        <v>109</v>
      </c>
      <c r="D18" s="34" t="s">
        <v>86</v>
      </c>
      <c r="E18" s="35">
        <v>3</v>
      </c>
      <c r="F18" s="35">
        <v>213290</v>
      </c>
      <c r="G18" s="35">
        <v>1</v>
      </c>
      <c r="H18" s="35">
        <v>4</v>
      </c>
      <c r="I18" s="35">
        <v>0</v>
      </c>
      <c r="J18" s="36">
        <v>0</v>
      </c>
      <c r="K18" s="36">
        <v>0</v>
      </c>
      <c r="L18" s="35">
        <v>11567</v>
      </c>
      <c r="M18" s="170">
        <v>0.27072000000000002</v>
      </c>
    </row>
    <row r="19" spans="2:13">
      <c r="B19" s="169" t="s">
        <v>110</v>
      </c>
      <c r="C19" s="34" t="s">
        <v>111</v>
      </c>
      <c r="D19" s="34" t="s">
        <v>86</v>
      </c>
      <c r="E19" s="35">
        <v>1</v>
      </c>
      <c r="F19" s="35">
        <v>83789</v>
      </c>
      <c r="G19" s="35">
        <v>1</v>
      </c>
      <c r="H19" s="35">
        <v>2</v>
      </c>
      <c r="I19" s="35">
        <v>0</v>
      </c>
      <c r="J19" s="36">
        <v>0</v>
      </c>
      <c r="K19" s="36">
        <v>0</v>
      </c>
      <c r="L19" s="35">
        <v>8294</v>
      </c>
      <c r="M19" s="170">
        <v>0.43319999999999997</v>
      </c>
    </row>
    <row r="20" spans="2:13">
      <c r="B20" s="169" t="s">
        <v>112</v>
      </c>
      <c r="C20" s="34" t="s">
        <v>113</v>
      </c>
      <c r="D20" s="34" t="s">
        <v>86</v>
      </c>
      <c r="E20" s="35">
        <v>3</v>
      </c>
      <c r="F20" s="35">
        <v>70986</v>
      </c>
      <c r="G20" s="35">
        <v>1</v>
      </c>
      <c r="H20" s="35">
        <v>4</v>
      </c>
      <c r="I20" s="35">
        <v>0</v>
      </c>
      <c r="J20" s="36">
        <v>0</v>
      </c>
      <c r="K20" s="36">
        <v>0</v>
      </c>
      <c r="L20" s="35">
        <v>10608</v>
      </c>
      <c r="M20" s="170">
        <v>0.50019999999999998</v>
      </c>
    </row>
    <row r="21" spans="2:13">
      <c r="B21" s="169" t="s">
        <v>114</v>
      </c>
      <c r="C21" s="34" t="s">
        <v>115</v>
      </c>
      <c r="D21" s="34" t="s">
        <v>86</v>
      </c>
      <c r="E21" s="35">
        <v>1</v>
      </c>
      <c r="F21" s="35">
        <v>23443</v>
      </c>
      <c r="G21" s="35">
        <v>1</v>
      </c>
      <c r="H21" s="35">
        <v>0</v>
      </c>
      <c r="I21" s="35">
        <v>0</v>
      </c>
      <c r="J21" s="36">
        <v>1</v>
      </c>
      <c r="K21" s="36">
        <v>0</v>
      </c>
      <c r="L21" s="35">
        <v>360</v>
      </c>
      <c r="M21" s="170">
        <v>0.65290000000000004</v>
      </c>
    </row>
    <row r="22" spans="2:13">
      <c r="B22" s="169" t="s">
        <v>116</v>
      </c>
      <c r="C22" s="34" t="s">
        <v>117</v>
      </c>
      <c r="D22" s="34" t="s">
        <v>86</v>
      </c>
      <c r="E22" s="35">
        <v>2</v>
      </c>
      <c r="F22" s="35">
        <v>118311</v>
      </c>
      <c r="G22" s="35">
        <v>1</v>
      </c>
      <c r="H22" s="35">
        <v>6</v>
      </c>
      <c r="I22" s="35">
        <v>1</v>
      </c>
      <c r="J22" s="36">
        <v>1</v>
      </c>
      <c r="K22" s="36">
        <v>0</v>
      </c>
      <c r="L22" s="35">
        <v>17291</v>
      </c>
      <c r="M22" s="170">
        <v>0.55279</v>
      </c>
    </row>
    <row r="23" spans="2:13">
      <c r="B23" s="169" t="s">
        <v>118</v>
      </c>
      <c r="C23" s="34" t="s">
        <v>119</v>
      </c>
      <c r="D23" s="34" t="s">
        <v>120</v>
      </c>
      <c r="E23" s="35">
        <v>3</v>
      </c>
      <c r="F23" s="35">
        <v>63639</v>
      </c>
      <c r="G23" s="35">
        <v>1</v>
      </c>
      <c r="H23" s="35">
        <v>0</v>
      </c>
      <c r="I23" s="35">
        <v>0</v>
      </c>
      <c r="J23" s="36">
        <v>1</v>
      </c>
      <c r="K23" s="36">
        <v>1</v>
      </c>
      <c r="L23" s="35">
        <v>252</v>
      </c>
      <c r="M23" s="170">
        <v>0.99475000000000002</v>
      </c>
    </row>
    <row r="24" spans="2:13">
      <c r="B24" s="169" t="s">
        <v>121</v>
      </c>
      <c r="C24" s="34" t="s">
        <v>122</v>
      </c>
      <c r="D24" s="34" t="s">
        <v>86</v>
      </c>
      <c r="E24" s="35">
        <v>3</v>
      </c>
      <c r="F24" s="35">
        <v>1099845</v>
      </c>
      <c r="G24" s="35">
        <v>1</v>
      </c>
      <c r="H24" s="35">
        <v>19</v>
      </c>
      <c r="I24" s="35">
        <v>0</v>
      </c>
      <c r="J24" s="36">
        <v>0</v>
      </c>
      <c r="K24" s="36">
        <v>0</v>
      </c>
      <c r="L24" s="35">
        <v>58585</v>
      </c>
      <c r="M24" s="170">
        <v>0.49081999999999998</v>
      </c>
    </row>
    <row r="25" spans="2:13">
      <c r="B25" s="169" t="s">
        <v>123</v>
      </c>
      <c r="C25" s="34" t="s">
        <v>124</v>
      </c>
      <c r="D25" s="34" t="s">
        <v>86</v>
      </c>
      <c r="E25" s="35">
        <v>3</v>
      </c>
      <c r="F25" s="35">
        <v>75705</v>
      </c>
      <c r="G25" s="35">
        <v>1</v>
      </c>
      <c r="H25" s="35">
        <v>2</v>
      </c>
      <c r="I25" s="35">
        <v>0</v>
      </c>
      <c r="J25" s="36">
        <v>0</v>
      </c>
      <c r="K25" s="36">
        <v>0</v>
      </c>
      <c r="L25" s="35">
        <v>1677</v>
      </c>
      <c r="M25" s="170">
        <v>0.46232000000000001</v>
      </c>
    </row>
    <row r="26" spans="2:13">
      <c r="B26" s="169" t="s">
        <v>125</v>
      </c>
      <c r="C26" s="34" t="s">
        <v>126</v>
      </c>
      <c r="D26" s="34" t="s">
        <v>86</v>
      </c>
      <c r="E26" s="35">
        <v>1</v>
      </c>
      <c r="F26" s="35">
        <v>90200</v>
      </c>
      <c r="G26" s="35">
        <v>1</v>
      </c>
      <c r="H26" s="35">
        <v>1</v>
      </c>
      <c r="I26" s="35">
        <v>0</v>
      </c>
      <c r="J26" s="36">
        <v>1</v>
      </c>
      <c r="K26" s="37">
        <v>0</v>
      </c>
      <c r="L26" s="35">
        <v>2816</v>
      </c>
      <c r="M26" s="170">
        <v>0.32151000000000002</v>
      </c>
    </row>
    <row r="27" spans="2:13">
      <c r="B27" s="169" t="s">
        <v>127</v>
      </c>
      <c r="C27" s="34" t="s">
        <v>128</v>
      </c>
      <c r="D27" s="34" t="s">
        <v>86</v>
      </c>
      <c r="E27" s="35">
        <v>1</v>
      </c>
      <c r="F27" s="35">
        <v>56247</v>
      </c>
      <c r="G27" s="35">
        <v>1</v>
      </c>
      <c r="H27" s="35">
        <v>5</v>
      </c>
      <c r="I27" s="35">
        <v>1</v>
      </c>
      <c r="J27" s="36">
        <v>2</v>
      </c>
      <c r="K27" s="36">
        <v>0</v>
      </c>
      <c r="L27" s="35">
        <v>14560</v>
      </c>
      <c r="M27" s="170">
        <v>0.43746000000000002</v>
      </c>
    </row>
    <row r="28" spans="2:13">
      <c r="B28" s="169" t="s">
        <v>129</v>
      </c>
      <c r="C28" s="34" t="s">
        <v>130</v>
      </c>
      <c r="D28" s="34" t="s">
        <v>89</v>
      </c>
      <c r="E28" s="35">
        <v>2</v>
      </c>
      <c r="F28" s="35">
        <v>187261</v>
      </c>
      <c r="G28" s="35">
        <v>0</v>
      </c>
      <c r="H28" s="35">
        <v>5</v>
      </c>
      <c r="I28" s="35">
        <v>1</v>
      </c>
      <c r="J28" s="36">
        <v>0</v>
      </c>
      <c r="K28" s="37">
        <v>0</v>
      </c>
      <c r="L28" s="35">
        <v>11594</v>
      </c>
      <c r="M28" s="170">
        <v>0.25197000000000003</v>
      </c>
    </row>
    <row r="29" spans="2:13">
      <c r="B29" s="169" t="s">
        <v>131</v>
      </c>
      <c r="C29" s="34" t="s">
        <v>132</v>
      </c>
      <c r="D29" s="34" t="s">
        <v>86</v>
      </c>
      <c r="E29" s="35">
        <v>1</v>
      </c>
      <c r="F29" s="35">
        <v>332392</v>
      </c>
      <c r="G29" s="35">
        <v>1</v>
      </c>
      <c r="H29" s="35">
        <v>7</v>
      </c>
      <c r="I29" s="35">
        <v>0</v>
      </c>
      <c r="J29" s="36">
        <v>1</v>
      </c>
      <c r="K29" s="36">
        <v>0</v>
      </c>
      <c r="L29" s="35">
        <v>3024</v>
      </c>
      <c r="M29" s="170">
        <v>0.57233999999999996</v>
      </c>
    </row>
    <row r="30" spans="2:13">
      <c r="B30" s="169" t="s">
        <v>133</v>
      </c>
      <c r="C30" s="34" t="s">
        <v>134</v>
      </c>
      <c r="D30" s="34" t="s">
        <v>86</v>
      </c>
      <c r="E30" s="35">
        <v>2</v>
      </c>
      <c r="F30" s="35">
        <v>162674</v>
      </c>
      <c r="G30" s="35">
        <v>1</v>
      </c>
      <c r="H30" s="35">
        <v>4</v>
      </c>
      <c r="I30" s="35">
        <v>1</v>
      </c>
      <c r="J30" s="37">
        <v>0</v>
      </c>
      <c r="K30" s="37">
        <v>0</v>
      </c>
      <c r="L30" s="35">
        <v>13176</v>
      </c>
      <c r="M30" s="170">
        <v>0.41793000000000002</v>
      </c>
    </row>
    <row r="31" spans="2:13">
      <c r="B31" s="169" t="s">
        <v>135</v>
      </c>
      <c r="C31" s="34" t="s">
        <v>136</v>
      </c>
      <c r="D31" s="34" t="s">
        <v>86</v>
      </c>
      <c r="E31" s="35">
        <v>2</v>
      </c>
      <c r="F31" s="35">
        <v>43227</v>
      </c>
      <c r="G31" s="35">
        <v>1</v>
      </c>
      <c r="H31" s="35">
        <v>1</v>
      </c>
      <c r="I31" s="35">
        <v>0</v>
      </c>
      <c r="J31" s="36">
        <v>1</v>
      </c>
      <c r="K31" s="36">
        <v>1</v>
      </c>
      <c r="L31" s="35">
        <v>5432</v>
      </c>
      <c r="M31" s="170">
        <v>0.41926999999999998</v>
      </c>
    </row>
    <row r="32" spans="2:13">
      <c r="B32" s="169" t="s">
        <v>137</v>
      </c>
      <c r="C32" s="34" t="s">
        <v>138</v>
      </c>
      <c r="D32" s="34" t="s">
        <v>86</v>
      </c>
      <c r="E32" s="35">
        <v>1</v>
      </c>
      <c r="F32" s="111">
        <v>60048</v>
      </c>
      <c r="G32" s="35">
        <v>1</v>
      </c>
      <c r="H32" s="35">
        <v>5</v>
      </c>
      <c r="I32" s="35">
        <v>0</v>
      </c>
      <c r="J32" s="36">
        <v>0</v>
      </c>
      <c r="K32" s="36">
        <v>0</v>
      </c>
      <c r="L32" s="35">
        <v>6384</v>
      </c>
      <c r="M32" s="170">
        <v>0</v>
      </c>
    </row>
    <row r="33" spans="2:13">
      <c r="B33" s="169" t="s">
        <v>139</v>
      </c>
      <c r="C33" s="34" t="s">
        <v>140</v>
      </c>
      <c r="D33" s="34" t="s">
        <v>86</v>
      </c>
      <c r="E33" s="35">
        <v>3</v>
      </c>
      <c r="F33" s="35">
        <v>313559</v>
      </c>
      <c r="G33" s="35">
        <v>1</v>
      </c>
      <c r="H33" s="35">
        <v>6</v>
      </c>
      <c r="I33" s="35">
        <v>1</v>
      </c>
      <c r="J33" s="36">
        <v>2</v>
      </c>
      <c r="K33" s="36">
        <v>0</v>
      </c>
      <c r="L33" s="35">
        <v>2040</v>
      </c>
      <c r="M33" s="170">
        <v>0.66508999999999996</v>
      </c>
    </row>
    <row r="34" spans="2:13">
      <c r="B34" s="169" t="s">
        <v>141</v>
      </c>
      <c r="C34" s="34" t="s">
        <v>142</v>
      </c>
      <c r="D34" s="34" t="s">
        <v>89</v>
      </c>
      <c r="E34" s="35">
        <v>2</v>
      </c>
      <c r="F34" s="35">
        <v>115788</v>
      </c>
      <c r="G34" s="35">
        <v>1</v>
      </c>
      <c r="H34" s="35">
        <v>7</v>
      </c>
      <c r="I34" s="35">
        <v>1</v>
      </c>
      <c r="J34" s="36">
        <v>2</v>
      </c>
      <c r="K34" s="36">
        <v>0</v>
      </c>
      <c r="L34" s="35">
        <v>6235</v>
      </c>
      <c r="M34" s="170">
        <v>0.60487000000000002</v>
      </c>
    </row>
    <row r="35" spans="2:13">
      <c r="B35" s="169" t="s">
        <v>143</v>
      </c>
      <c r="C35" s="34" t="s">
        <v>144</v>
      </c>
      <c r="D35" s="34" t="s">
        <v>86</v>
      </c>
      <c r="E35" s="35">
        <v>1</v>
      </c>
      <c r="F35" s="35">
        <v>52394</v>
      </c>
      <c r="G35" s="35">
        <v>1</v>
      </c>
      <c r="H35" s="35">
        <v>1</v>
      </c>
      <c r="I35" s="35">
        <v>0</v>
      </c>
      <c r="J35" s="36">
        <v>1</v>
      </c>
      <c r="K35" s="36">
        <v>0</v>
      </c>
      <c r="L35" s="35">
        <v>4500</v>
      </c>
      <c r="M35" s="170">
        <v>0.44757000000000002</v>
      </c>
    </row>
    <row r="36" spans="2:13">
      <c r="B36" s="169" t="s">
        <v>145</v>
      </c>
      <c r="C36" s="34" t="s">
        <v>146</v>
      </c>
      <c r="D36" s="34" t="s">
        <v>120</v>
      </c>
      <c r="E36" s="35">
        <v>1</v>
      </c>
      <c r="F36" s="35">
        <v>4634</v>
      </c>
      <c r="G36" s="35">
        <v>1</v>
      </c>
      <c r="H36" s="35">
        <v>0</v>
      </c>
      <c r="I36" s="35">
        <v>0</v>
      </c>
      <c r="J36" s="36">
        <v>0</v>
      </c>
      <c r="K36" s="36">
        <v>0</v>
      </c>
      <c r="L36" s="35">
        <v>2537</v>
      </c>
      <c r="M36" s="170">
        <v>2.02115</v>
      </c>
    </row>
    <row r="37" spans="2:13">
      <c r="B37" s="169" t="s">
        <v>147</v>
      </c>
      <c r="C37" s="34" t="s">
        <v>148</v>
      </c>
      <c r="D37" s="34" t="s">
        <v>89</v>
      </c>
      <c r="E37" s="35">
        <v>2</v>
      </c>
      <c r="F37" s="35">
        <v>95020</v>
      </c>
      <c r="G37" s="35">
        <v>0</v>
      </c>
      <c r="H37" s="35">
        <v>6</v>
      </c>
      <c r="I37" s="35">
        <v>0</v>
      </c>
      <c r="J37" s="36">
        <v>1</v>
      </c>
      <c r="K37" s="37">
        <v>0</v>
      </c>
      <c r="L37" s="35">
        <v>11100</v>
      </c>
      <c r="M37" s="170">
        <v>0.88882000000000005</v>
      </c>
    </row>
    <row r="38" spans="2:13">
      <c r="B38" s="169" t="s">
        <v>149</v>
      </c>
      <c r="C38" s="34" t="s">
        <v>150</v>
      </c>
      <c r="D38" s="34" t="s">
        <v>86</v>
      </c>
      <c r="E38" s="35">
        <v>2</v>
      </c>
      <c r="F38" s="35">
        <v>382590</v>
      </c>
      <c r="G38" s="35">
        <v>1</v>
      </c>
      <c r="H38" s="35">
        <v>9</v>
      </c>
      <c r="I38" s="35">
        <v>2</v>
      </c>
      <c r="J38" s="36">
        <v>4</v>
      </c>
      <c r="K38" s="36">
        <v>2</v>
      </c>
      <c r="L38" s="35">
        <v>30160</v>
      </c>
      <c r="M38" s="170">
        <v>0.55137000000000003</v>
      </c>
    </row>
    <row r="39" spans="2:13">
      <c r="B39" s="169" t="s">
        <v>151</v>
      </c>
      <c r="C39" s="34" t="s">
        <v>152</v>
      </c>
      <c r="D39" s="34" t="s">
        <v>86</v>
      </c>
      <c r="E39" s="35">
        <v>2</v>
      </c>
      <c r="F39" s="35">
        <v>70157</v>
      </c>
      <c r="G39" s="35">
        <v>1</v>
      </c>
      <c r="H39" s="35">
        <v>3</v>
      </c>
      <c r="I39" s="35">
        <v>1</v>
      </c>
      <c r="J39" s="36">
        <v>0</v>
      </c>
      <c r="K39" s="36">
        <v>0</v>
      </c>
      <c r="L39" s="35">
        <v>1480</v>
      </c>
      <c r="M39" s="170">
        <v>0.23508999999999999</v>
      </c>
    </row>
    <row r="40" spans="2:13">
      <c r="B40" s="169" t="s">
        <v>153</v>
      </c>
      <c r="C40" s="34" t="s">
        <v>154</v>
      </c>
      <c r="D40" s="34" t="s">
        <v>86</v>
      </c>
      <c r="E40" s="35">
        <v>2</v>
      </c>
      <c r="F40" s="35">
        <v>227943</v>
      </c>
      <c r="G40" s="35">
        <v>1</v>
      </c>
      <c r="H40" s="35">
        <v>9</v>
      </c>
      <c r="I40" s="35">
        <v>0</v>
      </c>
      <c r="J40" s="36">
        <v>0</v>
      </c>
      <c r="K40" s="36">
        <v>0</v>
      </c>
      <c r="L40" s="35">
        <v>10860</v>
      </c>
      <c r="M40" s="170">
        <v>0.40462999999999999</v>
      </c>
    </row>
    <row r="41" spans="2:13">
      <c r="B41" s="169" t="s">
        <v>155</v>
      </c>
      <c r="C41" s="34" t="s">
        <v>156</v>
      </c>
      <c r="D41" s="34" t="s">
        <v>120</v>
      </c>
      <c r="E41" s="35">
        <v>1</v>
      </c>
      <c r="F41" s="35">
        <v>9318</v>
      </c>
      <c r="G41" s="35">
        <v>1</v>
      </c>
      <c r="H41" s="35">
        <v>0</v>
      </c>
      <c r="I41" s="35">
        <v>0</v>
      </c>
      <c r="J41" s="36">
        <v>0</v>
      </c>
      <c r="K41" s="36">
        <v>0</v>
      </c>
      <c r="L41" s="35">
        <v>2688</v>
      </c>
      <c r="M41" s="170">
        <v>1.28783</v>
      </c>
    </row>
    <row r="42" spans="2:13">
      <c r="B42" s="169" t="s">
        <v>157</v>
      </c>
      <c r="C42" s="34" t="s">
        <v>158</v>
      </c>
      <c r="D42" s="34" t="s">
        <v>120</v>
      </c>
      <c r="E42" s="35">
        <v>2</v>
      </c>
      <c r="F42" s="35">
        <v>7384</v>
      </c>
      <c r="G42" s="35">
        <v>1</v>
      </c>
      <c r="H42" s="35">
        <v>0</v>
      </c>
      <c r="I42" s="35">
        <v>0</v>
      </c>
      <c r="J42" s="36">
        <v>0</v>
      </c>
      <c r="K42" s="36">
        <v>0</v>
      </c>
      <c r="L42" s="35">
        <v>2688</v>
      </c>
      <c r="M42" s="170">
        <v>0.32502999999999999</v>
      </c>
    </row>
    <row r="43" spans="2:13">
      <c r="B43" s="169" t="s">
        <v>159</v>
      </c>
      <c r="C43" s="34" t="s">
        <v>160</v>
      </c>
      <c r="D43" s="34" t="s">
        <v>161</v>
      </c>
      <c r="E43" s="35">
        <v>3</v>
      </c>
      <c r="F43" s="35">
        <v>17484</v>
      </c>
      <c r="G43" s="35">
        <v>1</v>
      </c>
      <c r="H43" s="35">
        <v>1</v>
      </c>
      <c r="I43" s="35">
        <v>0</v>
      </c>
      <c r="J43" s="36">
        <v>0</v>
      </c>
      <c r="K43" s="36">
        <v>0</v>
      </c>
      <c r="L43" s="35">
        <v>2106</v>
      </c>
      <c r="M43" s="170">
        <v>0</v>
      </c>
    </row>
    <row r="44" spans="2:13">
      <c r="B44" s="169" t="s">
        <v>162</v>
      </c>
      <c r="C44" s="34" t="s">
        <v>163</v>
      </c>
      <c r="D44" s="34" t="s">
        <v>86</v>
      </c>
      <c r="E44" s="35">
        <v>2</v>
      </c>
      <c r="F44" s="35">
        <v>61081</v>
      </c>
      <c r="G44" s="35">
        <v>1</v>
      </c>
      <c r="H44" s="35">
        <v>3</v>
      </c>
      <c r="I44" s="35">
        <v>0</v>
      </c>
      <c r="J44" s="36">
        <v>3</v>
      </c>
      <c r="K44" s="36">
        <v>2</v>
      </c>
      <c r="L44" s="35">
        <v>23303</v>
      </c>
      <c r="M44" s="170">
        <v>0.51820999999999995</v>
      </c>
    </row>
    <row r="45" spans="2:13">
      <c r="B45" s="169" t="s">
        <v>164</v>
      </c>
      <c r="C45" s="34" t="s">
        <v>165</v>
      </c>
      <c r="D45" s="34" t="s">
        <v>86</v>
      </c>
      <c r="E45" s="35">
        <v>2</v>
      </c>
      <c r="F45" s="35">
        <v>425703</v>
      </c>
      <c r="G45" s="35">
        <v>1</v>
      </c>
      <c r="H45" s="35">
        <v>7</v>
      </c>
      <c r="I45" s="35">
        <v>0</v>
      </c>
      <c r="J45" s="36">
        <v>0</v>
      </c>
      <c r="K45" s="36">
        <v>0</v>
      </c>
      <c r="L45" s="35">
        <v>23489</v>
      </c>
      <c r="M45" s="170">
        <v>0.41810000000000003</v>
      </c>
    </row>
    <row r="46" spans="2:13">
      <c r="B46" s="169" t="s">
        <v>166</v>
      </c>
      <c r="C46" s="34" t="s">
        <v>167</v>
      </c>
      <c r="D46" s="34" t="s">
        <v>86</v>
      </c>
      <c r="E46" s="35">
        <v>1</v>
      </c>
      <c r="F46" s="35">
        <v>36638</v>
      </c>
      <c r="G46" s="35">
        <v>1</v>
      </c>
      <c r="H46" s="35">
        <v>4</v>
      </c>
      <c r="I46" s="35">
        <v>0</v>
      </c>
      <c r="J46" s="36">
        <v>1</v>
      </c>
      <c r="K46" s="36">
        <v>0</v>
      </c>
      <c r="L46" s="35">
        <v>0</v>
      </c>
      <c r="M46" s="170">
        <v>0.81633999999999995</v>
      </c>
    </row>
    <row r="47" spans="2:13">
      <c r="B47" s="169" t="s">
        <v>168</v>
      </c>
      <c r="C47" s="34" t="s">
        <v>169</v>
      </c>
      <c r="D47" s="34" t="s">
        <v>86</v>
      </c>
      <c r="E47" s="35">
        <v>2</v>
      </c>
      <c r="F47" s="35">
        <v>134906</v>
      </c>
      <c r="G47" s="35">
        <v>1</v>
      </c>
      <c r="H47" s="35">
        <v>6</v>
      </c>
      <c r="I47" s="35">
        <v>0</v>
      </c>
      <c r="J47" s="36">
        <v>1</v>
      </c>
      <c r="K47" s="36">
        <v>0</v>
      </c>
      <c r="L47" s="35">
        <v>9949</v>
      </c>
      <c r="M47" s="170">
        <v>0.24271999999999999</v>
      </c>
    </row>
    <row r="48" spans="2:13">
      <c r="B48" s="169" t="s">
        <v>170</v>
      </c>
      <c r="C48" s="34" t="s">
        <v>171</v>
      </c>
      <c r="D48" s="34" t="s">
        <v>120</v>
      </c>
      <c r="E48" s="35">
        <v>1</v>
      </c>
      <c r="F48" s="35">
        <v>5239</v>
      </c>
      <c r="G48" s="35">
        <v>1</v>
      </c>
      <c r="H48" s="35">
        <v>0</v>
      </c>
      <c r="I48" s="35">
        <v>0</v>
      </c>
      <c r="J48" s="36">
        <v>0</v>
      </c>
      <c r="K48" s="36">
        <v>0</v>
      </c>
      <c r="L48" s="35">
        <v>1634</v>
      </c>
      <c r="M48" s="170">
        <v>1.1452599999999999</v>
      </c>
    </row>
    <row r="49" spans="2:13">
      <c r="B49" s="169" t="s">
        <v>172</v>
      </c>
      <c r="C49" s="34" t="s">
        <v>173</v>
      </c>
      <c r="D49" s="34" t="s">
        <v>86</v>
      </c>
      <c r="E49" s="35">
        <v>2</v>
      </c>
      <c r="F49" s="35">
        <v>63092</v>
      </c>
      <c r="G49" s="35">
        <v>1</v>
      </c>
      <c r="H49" s="35">
        <v>3</v>
      </c>
      <c r="I49" s="35">
        <v>0</v>
      </c>
      <c r="J49" s="36">
        <v>1</v>
      </c>
      <c r="K49" s="36">
        <v>0</v>
      </c>
      <c r="L49" s="35">
        <v>2018</v>
      </c>
      <c r="M49" s="170">
        <v>0.54408999999999996</v>
      </c>
    </row>
    <row r="50" spans="2:13">
      <c r="B50" s="169" t="s">
        <v>174</v>
      </c>
      <c r="C50" s="34" t="s">
        <v>175</v>
      </c>
      <c r="D50" s="34" t="s">
        <v>86</v>
      </c>
      <c r="E50" s="35">
        <v>3</v>
      </c>
      <c r="F50" s="35">
        <v>117425</v>
      </c>
      <c r="G50" s="35">
        <v>1</v>
      </c>
      <c r="H50" s="35">
        <v>5</v>
      </c>
      <c r="I50" s="35">
        <v>0</v>
      </c>
      <c r="J50" s="36">
        <v>0</v>
      </c>
      <c r="K50" s="36">
        <v>0</v>
      </c>
      <c r="L50" s="35">
        <v>9976</v>
      </c>
      <c r="M50" s="170">
        <v>0.52620999999999996</v>
      </c>
    </row>
    <row r="51" spans="2:13">
      <c r="B51" s="169" t="s">
        <v>176</v>
      </c>
      <c r="C51" s="34" t="s">
        <v>177</v>
      </c>
      <c r="D51" s="34" t="s">
        <v>120</v>
      </c>
      <c r="E51" s="35">
        <v>2</v>
      </c>
      <c r="F51" s="35">
        <v>41547</v>
      </c>
      <c r="G51" s="35">
        <v>1</v>
      </c>
      <c r="H51" s="35">
        <v>1</v>
      </c>
      <c r="I51" s="35">
        <v>0</v>
      </c>
      <c r="J51" s="36">
        <v>2</v>
      </c>
      <c r="K51" s="36">
        <v>0</v>
      </c>
      <c r="L51" s="35">
        <v>3934</v>
      </c>
      <c r="M51" s="170">
        <v>1.0783</v>
      </c>
    </row>
    <row r="52" spans="2:13">
      <c r="B52" s="169" t="s">
        <v>178</v>
      </c>
      <c r="C52" s="34" t="s">
        <v>179</v>
      </c>
      <c r="D52" s="34" t="s">
        <v>120</v>
      </c>
      <c r="E52" s="35">
        <v>2</v>
      </c>
      <c r="F52" s="35">
        <v>113457</v>
      </c>
      <c r="G52" s="35">
        <v>1</v>
      </c>
      <c r="H52" s="35">
        <v>0</v>
      </c>
      <c r="I52" s="35">
        <v>1</v>
      </c>
      <c r="J52" s="36">
        <v>1</v>
      </c>
      <c r="K52" s="36">
        <v>1</v>
      </c>
      <c r="L52" s="35">
        <v>2649</v>
      </c>
      <c r="M52" s="170">
        <v>0.73551999999999995</v>
      </c>
    </row>
    <row r="53" spans="2:13">
      <c r="B53" s="169" t="s">
        <v>180</v>
      </c>
      <c r="C53" s="34" t="s">
        <v>181</v>
      </c>
      <c r="D53" s="34" t="s">
        <v>120</v>
      </c>
      <c r="E53" s="35">
        <v>3</v>
      </c>
      <c r="F53" s="35">
        <v>23775</v>
      </c>
      <c r="G53" s="35">
        <v>1</v>
      </c>
      <c r="H53" s="35">
        <v>0</v>
      </c>
      <c r="I53" s="35">
        <v>0</v>
      </c>
      <c r="J53" s="36">
        <v>0</v>
      </c>
      <c r="K53" s="36">
        <v>0</v>
      </c>
      <c r="L53" s="35">
        <v>216</v>
      </c>
      <c r="M53" s="170">
        <v>0.37434000000000001</v>
      </c>
    </row>
    <row r="54" spans="2:13">
      <c r="B54" s="169" t="s">
        <v>182</v>
      </c>
      <c r="C54" s="34" t="s">
        <v>183</v>
      </c>
      <c r="D54" s="34" t="s">
        <v>86</v>
      </c>
      <c r="E54" s="35">
        <v>3</v>
      </c>
      <c r="F54" s="35">
        <v>138477</v>
      </c>
      <c r="G54" s="35">
        <v>1</v>
      </c>
      <c r="H54" s="35">
        <v>2</v>
      </c>
      <c r="I54" s="35">
        <v>0</v>
      </c>
      <c r="J54" s="36">
        <v>0</v>
      </c>
      <c r="K54" s="36">
        <v>0</v>
      </c>
      <c r="L54" s="35">
        <v>7236</v>
      </c>
      <c r="M54" s="170">
        <v>0.46217000000000003</v>
      </c>
    </row>
    <row r="55" spans="2:13">
      <c r="B55" s="169" t="s">
        <v>184</v>
      </c>
      <c r="C55" s="34" t="s">
        <v>185</v>
      </c>
      <c r="D55" s="34" t="s">
        <v>120</v>
      </c>
      <c r="E55" s="35">
        <v>1</v>
      </c>
      <c r="F55" s="35">
        <v>10965</v>
      </c>
      <c r="G55" s="35">
        <v>1</v>
      </c>
      <c r="H55" s="35">
        <v>0</v>
      </c>
      <c r="I55" s="35">
        <v>0</v>
      </c>
      <c r="J55" s="36">
        <v>0</v>
      </c>
      <c r="K55" s="36">
        <v>0</v>
      </c>
      <c r="L55" s="35">
        <v>1680</v>
      </c>
      <c r="M55" s="170">
        <v>1.2272700000000001</v>
      </c>
    </row>
    <row r="56" spans="2:13">
      <c r="B56" s="169" t="s">
        <v>186</v>
      </c>
      <c r="C56" s="34" t="s">
        <v>187</v>
      </c>
      <c r="D56" s="34" t="s">
        <v>86</v>
      </c>
      <c r="E56" s="35">
        <v>2</v>
      </c>
      <c r="F56" s="35">
        <v>61141</v>
      </c>
      <c r="G56" s="35">
        <v>1</v>
      </c>
      <c r="H56" s="35">
        <v>1</v>
      </c>
      <c r="I56" s="35">
        <v>0</v>
      </c>
      <c r="J56" s="36">
        <v>2</v>
      </c>
      <c r="K56" s="36">
        <v>0</v>
      </c>
      <c r="L56" s="35">
        <v>2172</v>
      </c>
      <c r="M56" s="170">
        <v>0.32020999999999999</v>
      </c>
    </row>
    <row r="57" spans="2:13">
      <c r="B57" s="169" t="s">
        <v>188</v>
      </c>
      <c r="C57" s="34" t="s">
        <v>189</v>
      </c>
      <c r="D57" s="34" t="s">
        <v>86</v>
      </c>
      <c r="E57" s="35">
        <v>3</v>
      </c>
      <c r="F57" s="35">
        <v>86909</v>
      </c>
      <c r="G57" s="35">
        <v>1</v>
      </c>
      <c r="H57" s="35">
        <v>2</v>
      </c>
      <c r="I57" s="35">
        <v>0</v>
      </c>
      <c r="J57" s="36">
        <v>1</v>
      </c>
      <c r="K57" s="36">
        <v>0</v>
      </c>
      <c r="L57" s="35">
        <v>8556</v>
      </c>
      <c r="M57" s="170">
        <v>0.39301000000000003</v>
      </c>
    </row>
    <row r="58" spans="2:13">
      <c r="B58" s="169" t="s">
        <v>190</v>
      </c>
      <c r="C58" s="34" t="s">
        <v>191</v>
      </c>
      <c r="D58" s="34" t="s">
        <v>86</v>
      </c>
      <c r="E58" s="35">
        <v>2</v>
      </c>
      <c r="F58" s="35">
        <v>22381</v>
      </c>
      <c r="G58" s="35">
        <v>1</v>
      </c>
      <c r="H58" s="35">
        <v>2</v>
      </c>
      <c r="I58" s="35">
        <v>0</v>
      </c>
      <c r="J58" s="36">
        <v>0</v>
      </c>
      <c r="K58" s="36">
        <v>0</v>
      </c>
      <c r="L58" s="35">
        <v>6513</v>
      </c>
      <c r="M58" s="170">
        <v>0.96335999999999999</v>
      </c>
    </row>
    <row r="59" spans="2:13">
      <c r="B59" s="169" t="s">
        <v>192</v>
      </c>
      <c r="C59" s="34" t="s">
        <v>193</v>
      </c>
      <c r="D59" s="34" t="s">
        <v>86</v>
      </c>
      <c r="E59" s="35">
        <v>2</v>
      </c>
      <c r="F59" s="35">
        <v>46427</v>
      </c>
      <c r="G59" s="35">
        <v>1</v>
      </c>
      <c r="H59" s="35">
        <v>1</v>
      </c>
      <c r="I59" s="35">
        <v>0</v>
      </c>
      <c r="J59" s="36">
        <v>0</v>
      </c>
      <c r="K59" s="36">
        <v>0</v>
      </c>
      <c r="L59" s="35">
        <v>4221</v>
      </c>
      <c r="M59" s="170">
        <v>0.48010999999999998</v>
      </c>
    </row>
    <row r="60" spans="2:13">
      <c r="B60" s="169" t="s">
        <v>194</v>
      </c>
      <c r="C60" s="34" t="s">
        <v>195</v>
      </c>
      <c r="D60" s="34" t="s">
        <v>120</v>
      </c>
      <c r="E60" s="35">
        <v>3</v>
      </c>
      <c r="F60" s="35">
        <v>42594</v>
      </c>
      <c r="G60" s="35">
        <v>1</v>
      </c>
      <c r="H60" s="35">
        <v>0</v>
      </c>
      <c r="I60" s="35">
        <v>0</v>
      </c>
      <c r="J60" s="36">
        <v>1</v>
      </c>
      <c r="K60" s="36">
        <v>1</v>
      </c>
      <c r="L60" s="35">
        <v>2310</v>
      </c>
      <c r="M60" s="170">
        <v>0.79823</v>
      </c>
    </row>
    <row r="61" spans="2:13">
      <c r="B61" s="169" t="s">
        <v>196</v>
      </c>
      <c r="C61" s="34" t="s">
        <v>197</v>
      </c>
      <c r="D61" s="34" t="s">
        <v>89</v>
      </c>
      <c r="E61" s="35">
        <v>1</v>
      </c>
      <c r="F61" s="35">
        <v>49721</v>
      </c>
      <c r="G61" s="35">
        <v>0</v>
      </c>
      <c r="H61" s="35">
        <v>4</v>
      </c>
      <c r="I61" s="35">
        <v>1</v>
      </c>
      <c r="J61" s="36">
        <v>0</v>
      </c>
      <c r="K61" s="36">
        <v>0</v>
      </c>
      <c r="L61" s="35">
        <v>10475</v>
      </c>
      <c r="M61" s="170">
        <v>0.76154999999999995</v>
      </c>
    </row>
    <row r="62" spans="2:13">
      <c r="B62" s="169" t="s">
        <v>198</v>
      </c>
      <c r="C62" s="34" t="s">
        <v>199</v>
      </c>
      <c r="D62" s="34" t="s">
        <v>89</v>
      </c>
      <c r="E62" s="35">
        <v>1</v>
      </c>
      <c r="F62" s="35">
        <v>88028</v>
      </c>
      <c r="G62" s="35">
        <v>1</v>
      </c>
      <c r="H62" s="35">
        <v>7</v>
      </c>
      <c r="I62" s="35">
        <v>0</v>
      </c>
      <c r="J62" s="36">
        <v>3</v>
      </c>
      <c r="K62" s="36">
        <v>0</v>
      </c>
      <c r="L62" s="35">
        <v>16172</v>
      </c>
      <c r="M62" s="170">
        <v>0.69230000000000003</v>
      </c>
    </row>
    <row r="63" spans="2:13">
      <c r="B63" s="169" t="s">
        <v>200</v>
      </c>
      <c r="C63" s="34" t="s">
        <v>201</v>
      </c>
      <c r="D63" s="34" t="s">
        <v>86</v>
      </c>
      <c r="E63" s="35">
        <v>3</v>
      </c>
      <c r="F63" s="35">
        <v>233062</v>
      </c>
      <c r="G63" s="35">
        <v>1</v>
      </c>
      <c r="H63" s="35">
        <v>3</v>
      </c>
      <c r="I63" s="35">
        <v>0</v>
      </c>
      <c r="J63" s="36">
        <v>1</v>
      </c>
      <c r="K63" s="36">
        <v>0</v>
      </c>
      <c r="L63" s="35">
        <v>7148</v>
      </c>
      <c r="M63" s="170">
        <v>0.58028000000000002</v>
      </c>
    </row>
    <row r="64" spans="2:13">
      <c r="B64" s="169" t="s">
        <v>202</v>
      </c>
      <c r="C64" s="34" t="s">
        <v>203</v>
      </c>
      <c r="D64" s="34" t="s">
        <v>89</v>
      </c>
      <c r="E64" s="35">
        <v>2</v>
      </c>
      <c r="F64" s="35">
        <v>169770</v>
      </c>
      <c r="G64" s="35">
        <v>0</v>
      </c>
      <c r="H64" s="35">
        <v>13</v>
      </c>
      <c r="I64" s="35">
        <v>1</v>
      </c>
      <c r="J64" s="36">
        <v>0</v>
      </c>
      <c r="K64" s="36">
        <v>0</v>
      </c>
      <c r="L64" s="35">
        <v>28376</v>
      </c>
      <c r="M64" s="170">
        <v>0.61029999999999995</v>
      </c>
    </row>
    <row r="65" spans="2:13">
      <c r="B65" s="169" t="s">
        <v>204</v>
      </c>
      <c r="C65" s="34" t="s">
        <v>205</v>
      </c>
      <c r="D65" s="34" t="s">
        <v>86</v>
      </c>
      <c r="E65" s="35">
        <v>1</v>
      </c>
      <c r="F65" s="35">
        <v>207252</v>
      </c>
      <c r="G65" s="35">
        <v>1</v>
      </c>
      <c r="H65" s="35">
        <v>3</v>
      </c>
      <c r="I65" s="35">
        <v>0</v>
      </c>
      <c r="J65" s="36">
        <v>0</v>
      </c>
      <c r="K65" s="36">
        <v>0</v>
      </c>
      <c r="L65" s="35">
        <v>11240</v>
      </c>
      <c r="M65" s="170">
        <v>0.16471</v>
      </c>
    </row>
    <row r="66" spans="2:13">
      <c r="B66" s="169" t="s">
        <v>206</v>
      </c>
      <c r="C66" s="34" t="s">
        <v>207</v>
      </c>
      <c r="D66" s="34" t="s">
        <v>86</v>
      </c>
      <c r="E66" s="35">
        <v>3</v>
      </c>
      <c r="F66" s="35">
        <v>86257</v>
      </c>
      <c r="G66" s="35">
        <v>1</v>
      </c>
      <c r="H66" s="35">
        <v>2</v>
      </c>
      <c r="I66" s="35">
        <v>0</v>
      </c>
      <c r="J66" s="36">
        <v>1</v>
      </c>
      <c r="K66" s="36">
        <v>1</v>
      </c>
      <c r="L66" s="35">
        <v>0</v>
      </c>
      <c r="M66" s="170">
        <v>0.36587999999999998</v>
      </c>
    </row>
    <row r="67" spans="2:13">
      <c r="B67" s="169" t="s">
        <v>208</v>
      </c>
      <c r="C67" s="34" t="s">
        <v>209</v>
      </c>
      <c r="D67" s="34" t="s">
        <v>86</v>
      </c>
      <c r="E67" s="35">
        <v>3</v>
      </c>
      <c r="F67" s="35">
        <v>63060</v>
      </c>
      <c r="G67" s="35">
        <v>1</v>
      </c>
      <c r="H67" s="35">
        <v>1</v>
      </c>
      <c r="I67" s="35">
        <v>0</v>
      </c>
      <c r="J67" s="36">
        <v>0</v>
      </c>
      <c r="K67" s="36">
        <v>0</v>
      </c>
      <c r="L67" s="35">
        <v>4488</v>
      </c>
      <c r="M67" s="170">
        <v>0.33301999999999998</v>
      </c>
    </row>
    <row r="68" spans="2:13">
      <c r="B68" s="169" t="s">
        <v>210</v>
      </c>
      <c r="C68" s="34" t="s">
        <v>211</v>
      </c>
      <c r="D68" s="34" t="s">
        <v>86</v>
      </c>
      <c r="E68" s="35">
        <v>1</v>
      </c>
      <c r="F68" s="35">
        <v>45392</v>
      </c>
      <c r="G68" s="35">
        <v>1</v>
      </c>
      <c r="H68" s="35">
        <v>0</v>
      </c>
      <c r="I68" s="35">
        <v>0</v>
      </c>
      <c r="J68" s="36">
        <v>1</v>
      </c>
      <c r="K68" s="36">
        <v>0</v>
      </c>
      <c r="L68" s="35">
        <v>440</v>
      </c>
      <c r="M68" s="170">
        <v>0.83714999999999995</v>
      </c>
    </row>
    <row r="69" spans="2:13">
      <c r="B69" s="169" t="s">
        <v>212</v>
      </c>
      <c r="C69" s="34" t="s">
        <v>213</v>
      </c>
      <c r="D69" s="34" t="s">
        <v>86</v>
      </c>
      <c r="E69" s="35">
        <v>2</v>
      </c>
      <c r="F69" s="35">
        <v>40315</v>
      </c>
      <c r="G69" s="35">
        <v>1</v>
      </c>
      <c r="H69" s="35">
        <v>0</v>
      </c>
      <c r="I69" s="35">
        <v>1</v>
      </c>
      <c r="J69" s="36">
        <v>1</v>
      </c>
      <c r="K69" s="36">
        <v>0</v>
      </c>
      <c r="L69" s="35">
        <v>2548</v>
      </c>
      <c r="M69" s="170">
        <v>0.31502000000000002</v>
      </c>
    </row>
    <row r="70" spans="2:13">
      <c r="B70" s="169" t="s">
        <v>214</v>
      </c>
      <c r="C70" s="34" t="s">
        <v>215</v>
      </c>
      <c r="D70" s="34" t="s">
        <v>89</v>
      </c>
      <c r="E70" s="35">
        <v>1</v>
      </c>
      <c r="F70" s="35">
        <v>43767</v>
      </c>
      <c r="G70" s="35">
        <v>0</v>
      </c>
      <c r="H70" s="35">
        <v>4</v>
      </c>
      <c r="I70" s="35">
        <v>0</v>
      </c>
      <c r="J70" s="36">
        <v>1</v>
      </c>
      <c r="K70" s="36">
        <v>0</v>
      </c>
      <c r="L70" s="35">
        <v>9152</v>
      </c>
      <c r="M70" s="170">
        <v>0.93733</v>
      </c>
    </row>
    <row r="71" spans="2:13">
      <c r="B71" s="169" t="s">
        <v>216</v>
      </c>
      <c r="C71" s="34" t="s">
        <v>217</v>
      </c>
      <c r="D71" s="34" t="s">
        <v>86</v>
      </c>
      <c r="E71" s="35">
        <v>2</v>
      </c>
      <c r="F71" s="35">
        <v>21784</v>
      </c>
      <c r="G71" s="35">
        <v>1</v>
      </c>
      <c r="H71" s="35">
        <v>1</v>
      </c>
      <c r="I71" s="35">
        <v>0</v>
      </c>
      <c r="J71" s="36">
        <v>1</v>
      </c>
      <c r="K71" s="36">
        <v>0</v>
      </c>
      <c r="L71" s="35">
        <v>5301</v>
      </c>
      <c r="M71" s="170">
        <v>1.1187100000000001</v>
      </c>
    </row>
    <row r="72" spans="2:13">
      <c r="B72" s="169" t="s">
        <v>218</v>
      </c>
      <c r="C72" s="34" t="s">
        <v>219</v>
      </c>
      <c r="D72" s="34" t="s">
        <v>86</v>
      </c>
      <c r="E72" s="35">
        <v>3</v>
      </c>
      <c r="F72" s="35">
        <v>182241</v>
      </c>
      <c r="G72" s="35">
        <v>1</v>
      </c>
      <c r="H72" s="35">
        <v>5</v>
      </c>
      <c r="I72" s="35">
        <v>0</v>
      </c>
      <c r="J72" s="36">
        <v>1</v>
      </c>
      <c r="K72" s="36">
        <v>0</v>
      </c>
      <c r="L72" s="35">
        <v>7209</v>
      </c>
      <c r="M72" s="170">
        <v>0.29426000000000002</v>
      </c>
    </row>
    <row r="73" spans="2:13">
      <c r="B73" s="169" t="s">
        <v>220</v>
      </c>
      <c r="C73" s="34" t="s">
        <v>221</v>
      </c>
      <c r="D73" s="34" t="s">
        <v>86</v>
      </c>
      <c r="E73" s="35">
        <v>1</v>
      </c>
      <c r="F73" s="35">
        <v>144578</v>
      </c>
      <c r="G73" s="35">
        <v>1</v>
      </c>
      <c r="H73" s="35">
        <v>6</v>
      </c>
      <c r="I73" s="35">
        <v>1</v>
      </c>
      <c r="J73" s="36">
        <v>2</v>
      </c>
      <c r="K73" s="36">
        <v>0</v>
      </c>
      <c r="L73" s="35">
        <v>5982</v>
      </c>
      <c r="M73" s="170">
        <v>0.46143000000000001</v>
      </c>
    </row>
    <row r="74" spans="2:13">
      <c r="B74" s="169" t="s">
        <v>222</v>
      </c>
      <c r="C74" s="34" t="s">
        <v>223</v>
      </c>
      <c r="D74" s="34" t="s">
        <v>120</v>
      </c>
      <c r="E74" s="35">
        <v>1</v>
      </c>
      <c r="F74" s="35">
        <v>14597</v>
      </c>
      <c r="G74" s="35">
        <v>1</v>
      </c>
      <c r="H74" s="35">
        <v>0</v>
      </c>
      <c r="I74" s="35">
        <v>0</v>
      </c>
      <c r="J74" s="36">
        <v>0</v>
      </c>
      <c r="K74" s="36">
        <v>0</v>
      </c>
      <c r="L74" s="35">
        <v>1182</v>
      </c>
      <c r="M74" s="170">
        <v>0.51722999999999997</v>
      </c>
    </row>
    <row r="75" spans="2:13">
      <c r="B75" s="169" t="s">
        <v>224</v>
      </c>
      <c r="C75" s="34" t="s">
        <v>225</v>
      </c>
      <c r="D75" s="34" t="s">
        <v>86</v>
      </c>
      <c r="E75" s="35">
        <v>1</v>
      </c>
      <c r="F75" s="35">
        <v>131315</v>
      </c>
      <c r="G75" s="35">
        <v>1</v>
      </c>
      <c r="H75" s="35">
        <v>6</v>
      </c>
      <c r="I75" s="35">
        <v>0</v>
      </c>
      <c r="J75" s="36">
        <v>2</v>
      </c>
      <c r="K75" s="36">
        <v>0</v>
      </c>
      <c r="L75" s="35">
        <v>9576</v>
      </c>
      <c r="M75" s="170">
        <v>0.29020000000000001</v>
      </c>
    </row>
    <row r="76" spans="2:13">
      <c r="B76" s="169" t="s">
        <v>226</v>
      </c>
      <c r="C76" s="34" t="s">
        <v>227</v>
      </c>
      <c r="D76" s="34" t="s">
        <v>86</v>
      </c>
      <c r="E76" s="35">
        <v>1</v>
      </c>
      <c r="F76" s="35">
        <v>91868</v>
      </c>
      <c r="G76" s="35">
        <v>0</v>
      </c>
      <c r="H76" s="35">
        <v>4</v>
      </c>
      <c r="I76" s="35">
        <v>1</v>
      </c>
      <c r="J76" s="36">
        <v>1</v>
      </c>
      <c r="K76" s="36">
        <v>0</v>
      </c>
      <c r="L76" s="35">
        <v>7413</v>
      </c>
      <c r="M76" s="170">
        <v>0.48102</v>
      </c>
    </row>
    <row r="77" spans="2:13">
      <c r="B77" s="169" t="s">
        <v>228</v>
      </c>
      <c r="C77" s="34" t="s">
        <v>229</v>
      </c>
      <c r="D77" s="34" t="s">
        <v>86</v>
      </c>
      <c r="E77" s="35">
        <v>1</v>
      </c>
      <c r="F77" s="35">
        <v>142753</v>
      </c>
      <c r="G77" s="35">
        <v>1</v>
      </c>
      <c r="H77" s="35">
        <v>3</v>
      </c>
      <c r="I77" s="35">
        <v>1</v>
      </c>
      <c r="J77" s="36">
        <v>1</v>
      </c>
      <c r="K77" s="36">
        <v>1</v>
      </c>
      <c r="L77" s="35">
        <v>9263</v>
      </c>
      <c r="M77" s="170">
        <v>0.61334999999999995</v>
      </c>
    </row>
    <row r="78" spans="2:13">
      <c r="B78" s="169" t="s">
        <v>230</v>
      </c>
      <c r="C78" s="34" t="s">
        <v>231</v>
      </c>
      <c r="D78" s="34" t="s">
        <v>86</v>
      </c>
      <c r="E78" s="35">
        <v>1</v>
      </c>
      <c r="F78" s="35">
        <v>68845</v>
      </c>
      <c r="G78" s="35">
        <v>1</v>
      </c>
      <c r="H78" s="35">
        <v>2</v>
      </c>
      <c r="I78" s="35">
        <v>0</v>
      </c>
      <c r="J78" s="36">
        <v>1</v>
      </c>
      <c r="K78" s="36">
        <v>0</v>
      </c>
      <c r="L78" s="35">
        <v>6656</v>
      </c>
      <c r="M78" s="170">
        <v>0.25097999999999998</v>
      </c>
    </row>
    <row r="79" spans="2:13">
      <c r="B79" s="169" t="s">
        <v>232</v>
      </c>
      <c r="C79" s="34" t="s">
        <v>233</v>
      </c>
      <c r="D79" s="34" t="s">
        <v>86</v>
      </c>
      <c r="E79" s="35">
        <v>1</v>
      </c>
      <c r="F79" s="35">
        <v>63991</v>
      </c>
      <c r="G79" s="35">
        <v>1</v>
      </c>
      <c r="H79" s="35">
        <v>3</v>
      </c>
      <c r="I79" s="35">
        <v>0</v>
      </c>
      <c r="J79" s="36">
        <v>2</v>
      </c>
      <c r="K79" s="36">
        <v>0</v>
      </c>
      <c r="L79" s="35">
        <v>608</v>
      </c>
      <c r="M79" s="170">
        <v>0.25503999999999999</v>
      </c>
    </row>
    <row r="80" spans="2:13">
      <c r="B80" s="169" t="s">
        <v>234</v>
      </c>
      <c r="C80" s="34" t="s">
        <v>235</v>
      </c>
      <c r="D80" s="34" t="s">
        <v>89</v>
      </c>
      <c r="E80" s="35">
        <v>2</v>
      </c>
      <c r="F80" s="35">
        <v>237852</v>
      </c>
      <c r="G80" s="35">
        <v>0</v>
      </c>
      <c r="H80" s="35">
        <v>15</v>
      </c>
      <c r="I80" s="35">
        <v>2</v>
      </c>
      <c r="J80" s="36">
        <v>0</v>
      </c>
      <c r="K80" s="36">
        <v>0</v>
      </c>
      <c r="L80" s="35">
        <v>28536</v>
      </c>
      <c r="M80" s="170">
        <v>0.40368999999999999</v>
      </c>
    </row>
    <row r="81" spans="2:13">
      <c r="B81" s="169" t="s">
        <v>236</v>
      </c>
      <c r="C81" s="34" t="s">
        <v>237</v>
      </c>
      <c r="D81" s="34" t="s">
        <v>86</v>
      </c>
      <c r="E81" s="35">
        <v>1</v>
      </c>
      <c r="F81" s="35">
        <v>35767</v>
      </c>
      <c r="G81" s="35">
        <v>1</v>
      </c>
      <c r="H81" s="35">
        <v>0</v>
      </c>
      <c r="I81" s="35">
        <v>1</v>
      </c>
      <c r="J81" s="36">
        <v>0</v>
      </c>
      <c r="K81" s="36">
        <v>0</v>
      </c>
      <c r="L81" s="35">
        <v>2755</v>
      </c>
      <c r="M81" s="170">
        <v>0.23485</v>
      </c>
    </row>
    <row r="82" spans="2:13">
      <c r="B82" s="169" t="s">
        <v>238</v>
      </c>
      <c r="C82" s="34" t="s">
        <v>239</v>
      </c>
      <c r="D82" s="34" t="s">
        <v>86</v>
      </c>
      <c r="E82" s="35">
        <v>1</v>
      </c>
      <c r="F82" s="35">
        <v>176667</v>
      </c>
      <c r="G82" s="35">
        <v>1</v>
      </c>
      <c r="H82" s="35">
        <v>4</v>
      </c>
      <c r="I82" s="35">
        <v>1</v>
      </c>
      <c r="J82" s="37">
        <v>0</v>
      </c>
      <c r="K82" s="37">
        <v>0</v>
      </c>
      <c r="L82" s="35">
        <v>9805</v>
      </c>
      <c r="M82" s="170">
        <v>0.47249999999999998</v>
      </c>
    </row>
    <row r="83" spans="2:13">
      <c r="B83" s="169" t="s">
        <v>240</v>
      </c>
      <c r="C83" s="34" t="s">
        <v>241</v>
      </c>
      <c r="D83" s="34" t="s">
        <v>120</v>
      </c>
      <c r="E83" s="35">
        <v>3</v>
      </c>
      <c r="F83" s="35">
        <v>14440</v>
      </c>
      <c r="G83" s="35">
        <v>1</v>
      </c>
      <c r="H83" s="35">
        <v>0</v>
      </c>
      <c r="I83" s="35">
        <v>0</v>
      </c>
      <c r="J83" s="36">
        <v>0</v>
      </c>
      <c r="K83" s="36">
        <v>1</v>
      </c>
      <c r="L83" s="35">
        <v>10843</v>
      </c>
      <c r="M83" s="170">
        <v>1.0214700000000001</v>
      </c>
    </row>
    <row r="84" spans="2:13">
      <c r="B84" s="169" t="s">
        <v>242</v>
      </c>
      <c r="C84" s="34" t="s">
        <v>243</v>
      </c>
      <c r="D84" s="34" t="s">
        <v>86</v>
      </c>
      <c r="E84" s="35">
        <v>2</v>
      </c>
      <c r="F84" s="35">
        <v>64132</v>
      </c>
      <c r="G84" s="35">
        <v>1</v>
      </c>
      <c r="H84" s="35">
        <v>5</v>
      </c>
      <c r="I84" s="35">
        <v>0</v>
      </c>
      <c r="J84" s="36">
        <v>1</v>
      </c>
      <c r="K84" s="36">
        <v>0</v>
      </c>
      <c r="L84" s="35">
        <v>9408</v>
      </c>
      <c r="M84" s="170">
        <v>0.68445</v>
      </c>
    </row>
    <row r="85" spans="2:13">
      <c r="B85" s="169" t="s">
        <v>244</v>
      </c>
      <c r="C85" s="34" t="s">
        <v>245</v>
      </c>
      <c r="D85" s="34" t="s">
        <v>86</v>
      </c>
      <c r="E85" s="35">
        <v>3</v>
      </c>
      <c r="F85" s="35">
        <v>35286</v>
      </c>
      <c r="G85" s="35">
        <v>1</v>
      </c>
      <c r="H85" s="35">
        <v>0</v>
      </c>
      <c r="I85" s="35">
        <v>1</v>
      </c>
      <c r="J85" s="36">
        <v>0</v>
      </c>
      <c r="K85" s="36">
        <v>0</v>
      </c>
      <c r="L85" s="35">
        <v>2505</v>
      </c>
      <c r="M85" s="170">
        <v>0.99121000000000004</v>
      </c>
    </row>
    <row r="86" spans="2:13">
      <c r="B86" s="169" t="s">
        <v>246</v>
      </c>
      <c r="C86" s="34" t="s">
        <v>247</v>
      </c>
      <c r="D86" s="34" t="s">
        <v>86</v>
      </c>
      <c r="E86" s="35">
        <v>3</v>
      </c>
      <c r="F86" s="35">
        <v>235605</v>
      </c>
      <c r="G86" s="35">
        <v>1</v>
      </c>
      <c r="H86" s="35">
        <v>3</v>
      </c>
      <c r="I86" s="35">
        <v>0</v>
      </c>
      <c r="J86" s="36">
        <v>0</v>
      </c>
      <c r="K86" s="36">
        <v>0</v>
      </c>
      <c r="L86" s="35">
        <v>10440</v>
      </c>
      <c r="M86" s="170">
        <v>0.28076000000000001</v>
      </c>
    </row>
    <row r="87" spans="2:13">
      <c r="B87" s="169" t="s">
        <v>248</v>
      </c>
      <c r="C87" s="34" t="s">
        <v>249</v>
      </c>
      <c r="D87" s="34" t="s">
        <v>86</v>
      </c>
      <c r="E87" s="35">
        <v>3</v>
      </c>
      <c r="F87" s="35">
        <v>1085297</v>
      </c>
      <c r="G87" s="35">
        <v>0</v>
      </c>
      <c r="H87" s="35">
        <v>23</v>
      </c>
      <c r="I87" s="35">
        <v>0</v>
      </c>
      <c r="J87" s="36">
        <v>1</v>
      </c>
      <c r="K87" s="36">
        <v>0</v>
      </c>
      <c r="L87" s="35">
        <v>30781</v>
      </c>
      <c r="M87" s="170">
        <v>0.29137000000000002</v>
      </c>
    </row>
    <row r="88" spans="2:13">
      <c r="B88" s="169" t="s">
        <v>250</v>
      </c>
      <c r="C88" s="34" t="s">
        <v>251</v>
      </c>
      <c r="D88" s="34" t="s">
        <v>86</v>
      </c>
      <c r="E88" s="35">
        <v>1</v>
      </c>
      <c r="F88" s="35">
        <v>19871</v>
      </c>
      <c r="G88" s="35">
        <v>1</v>
      </c>
      <c r="H88" s="35">
        <v>0</v>
      </c>
      <c r="I88" s="35">
        <v>0</v>
      </c>
      <c r="J88" s="36">
        <v>1</v>
      </c>
      <c r="K88" s="36">
        <v>0</v>
      </c>
      <c r="L88" s="35">
        <v>2080</v>
      </c>
      <c r="M88" s="170">
        <v>0.69296999999999997</v>
      </c>
    </row>
    <row r="89" spans="2:13">
      <c r="B89" s="169" t="s">
        <v>252</v>
      </c>
      <c r="C89" s="34" t="s">
        <v>253</v>
      </c>
      <c r="D89" s="34" t="s">
        <v>86</v>
      </c>
      <c r="E89" s="35">
        <v>1</v>
      </c>
      <c r="F89" s="35">
        <v>125789</v>
      </c>
      <c r="G89" s="35">
        <v>1</v>
      </c>
      <c r="H89" s="35">
        <v>3</v>
      </c>
      <c r="I89" s="35">
        <v>0</v>
      </c>
      <c r="J89" s="36">
        <v>1</v>
      </c>
      <c r="K89" s="37">
        <v>0</v>
      </c>
      <c r="L89" s="35">
        <v>7988</v>
      </c>
      <c r="M89" s="170">
        <v>0.37102000000000002</v>
      </c>
    </row>
    <row r="90" spans="2:13" ht="13.5" thickBot="1">
      <c r="B90" s="171" t="s">
        <v>254</v>
      </c>
      <c r="C90" s="172" t="s">
        <v>255</v>
      </c>
      <c r="D90" s="172" t="s">
        <v>86</v>
      </c>
      <c r="E90" s="173">
        <v>1</v>
      </c>
      <c r="F90" s="173">
        <v>78784</v>
      </c>
      <c r="G90" s="173">
        <v>1</v>
      </c>
      <c r="H90" s="173">
        <v>5</v>
      </c>
      <c r="I90" s="173">
        <v>1</v>
      </c>
      <c r="J90" s="174">
        <v>0</v>
      </c>
      <c r="K90" s="174">
        <v>0</v>
      </c>
      <c r="L90" s="173">
        <v>7740</v>
      </c>
      <c r="M90" s="175">
        <v>0.68303999999999998</v>
      </c>
    </row>
    <row r="92" spans="2:13" ht="13.5" thickBot="1"/>
    <row r="93" spans="2:13" s="31" customFormat="1" ht="13.5">
      <c r="B93" s="176" t="s">
        <v>159</v>
      </c>
      <c r="C93" s="177" t="s">
        <v>159</v>
      </c>
      <c r="D93" s="178"/>
      <c r="E93" s="179" t="s">
        <v>7</v>
      </c>
      <c r="F93" s="180">
        <f t="shared" ref="F93:L93" si="0">SUM(F7:F90)</f>
        <v>10580509</v>
      </c>
      <c r="G93" s="180">
        <f t="shared" si="0"/>
        <v>73</v>
      </c>
      <c r="H93" s="180">
        <f t="shared" si="0"/>
        <v>320</v>
      </c>
      <c r="I93" s="180">
        <f t="shared" si="0"/>
        <v>25</v>
      </c>
      <c r="J93" s="180">
        <f t="shared" si="0"/>
        <v>66</v>
      </c>
      <c r="K93" s="180">
        <f t="shared" si="0"/>
        <v>11</v>
      </c>
      <c r="L93" s="180">
        <f t="shared" si="0"/>
        <v>711955</v>
      </c>
      <c r="M93" s="181"/>
    </row>
    <row r="94" spans="2:13" s="31" customFormat="1" ht="13.5">
      <c r="B94" s="182" t="s">
        <v>159</v>
      </c>
      <c r="C94" s="161" t="s">
        <v>159</v>
      </c>
      <c r="D94" s="183"/>
      <c r="E94" s="184" t="s">
        <v>256</v>
      </c>
      <c r="F94" s="32"/>
      <c r="G94" s="32"/>
      <c r="H94" s="32"/>
      <c r="I94" s="32"/>
      <c r="J94" s="32"/>
      <c r="K94" s="32"/>
      <c r="L94" s="32">
        <f>AVERAGE(L7:L90)</f>
        <v>8475.6547619047615</v>
      </c>
      <c r="M94" s="185">
        <f>AVERAGE(M7:M90)</f>
        <v>0.54945190476190464</v>
      </c>
    </row>
    <row r="95" spans="2:13" s="31" customFormat="1" ht="13.5">
      <c r="B95" s="182" t="s">
        <v>159</v>
      </c>
      <c r="C95" s="161" t="s">
        <v>159</v>
      </c>
      <c r="D95" s="183"/>
      <c r="E95" s="184" t="s">
        <v>257</v>
      </c>
      <c r="F95" s="32"/>
      <c r="G95" s="32"/>
      <c r="H95" s="32"/>
      <c r="I95" s="33" t="s">
        <v>159</v>
      </c>
      <c r="J95" s="32"/>
      <c r="K95" s="32"/>
      <c r="L95" s="32">
        <f>QUARTILE(L7:L90,1)</f>
        <v>2623.75</v>
      </c>
      <c r="M95" s="185">
        <f>QUARTILE(M7:M90,1)</f>
        <v>0.34094000000000002</v>
      </c>
    </row>
    <row r="96" spans="2:13" s="31" customFormat="1" ht="13.5">
      <c r="B96" s="182" t="s">
        <v>159</v>
      </c>
      <c r="C96" s="161" t="s">
        <v>159</v>
      </c>
      <c r="D96" s="183"/>
      <c r="E96" s="184" t="s">
        <v>258</v>
      </c>
      <c r="F96" s="32"/>
      <c r="G96" s="32"/>
      <c r="H96" s="32"/>
      <c r="I96" s="32"/>
      <c r="J96" s="32"/>
      <c r="K96" s="186"/>
      <c r="L96" s="32">
        <f>MEDIAN(L7:L90)</f>
        <v>7178.5</v>
      </c>
      <c r="M96" s="185">
        <f>MEDIAN(M7:M90)</f>
        <v>0.47630499999999998</v>
      </c>
    </row>
    <row r="97" spans="2:13" s="31" customFormat="1" ht="14.25" thickBot="1">
      <c r="B97" s="187" t="s">
        <v>159</v>
      </c>
      <c r="C97" s="188" t="s">
        <v>159</v>
      </c>
      <c r="D97" s="189"/>
      <c r="E97" s="190" t="s">
        <v>259</v>
      </c>
      <c r="F97" s="191"/>
      <c r="G97" s="191"/>
      <c r="H97" s="191"/>
      <c r="I97" s="191"/>
      <c r="J97" s="191"/>
      <c r="K97" s="191"/>
      <c r="L97" s="191">
        <f>QUARTILE(L7:L90,3)</f>
        <v>10508.25</v>
      </c>
      <c r="M97" s="192">
        <f>QUARTILE(M7:M90,3)</f>
        <v>0.68339249999999996</v>
      </c>
    </row>
  </sheetData>
  <autoFilter ref="B6:M6" xr:uid="{51109CF2-26FB-8247-8B87-2D0B40C63F08}"/>
  <mergeCells count="3">
    <mergeCell ref="D3:G3"/>
    <mergeCell ref="G5:K5"/>
    <mergeCell ref="D2:G2"/>
  </mergeCells>
  <printOptions horizontalCentered="1" verticalCentered="1"/>
  <pageMargins left="0.75" right="0.75" top="1" bottom="1" header="0.5" footer="0.5"/>
  <pageSetup orientation="landscape" r:id="rId1"/>
  <headerFooter>
    <oddHeader>Table 1 - Profile</oddHeader>
    <oddFooter>Counting Opinions (SQUIRE) Ltd.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98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3" sqref="G3"/>
    </sheetView>
  </sheetViews>
  <sheetFormatPr defaultColWidth="8.85546875" defaultRowHeight="12.75"/>
  <cols>
    <col min="1" max="1" width="5.42578125" style="38" customWidth="1"/>
    <col min="2" max="2" width="15.140625" style="38" customWidth="1"/>
    <col min="3" max="3" width="41.7109375" style="38" customWidth="1"/>
    <col min="4" max="4" width="17" style="38" customWidth="1"/>
    <col min="5" max="5" width="13.85546875" style="38" customWidth="1"/>
    <col min="6" max="6" width="13.140625" style="38" customWidth="1"/>
    <col min="7" max="7" width="11.7109375" style="38" customWidth="1"/>
    <col min="8" max="8" width="15" style="38" customWidth="1"/>
    <col min="9" max="9" width="14.7109375" style="38" customWidth="1"/>
    <col min="10" max="10" width="13.85546875" style="38" customWidth="1"/>
    <col min="11" max="11" width="13.7109375" style="38" customWidth="1"/>
    <col min="12" max="12" width="15.140625" style="38" customWidth="1"/>
    <col min="13" max="16384" width="8.85546875" style="38"/>
  </cols>
  <sheetData>
    <row r="3" spans="2:12" ht="16.5" customHeight="1">
      <c r="C3" s="59"/>
      <c r="D3" s="548" t="s">
        <v>260</v>
      </c>
      <c r="E3" s="548"/>
      <c r="F3" s="60"/>
      <c r="I3" s="39"/>
      <c r="J3" s="39"/>
      <c r="K3" s="39"/>
      <c r="L3" s="214" t="s">
        <v>64</v>
      </c>
    </row>
    <row r="4" spans="2:12" ht="26.1" customHeight="1" thickBot="1">
      <c r="C4" s="193"/>
      <c r="D4" s="622" t="s">
        <v>261</v>
      </c>
      <c r="E4" s="622"/>
      <c r="F4" s="622"/>
      <c r="I4" s="39"/>
      <c r="J4" s="39"/>
      <c r="K4" s="39"/>
      <c r="L4" s="215" t="s">
        <v>66</v>
      </c>
    </row>
    <row r="5" spans="2:12" s="31" customFormat="1" ht="16.5">
      <c r="B5" s="224"/>
      <c r="C5" s="225"/>
      <c r="D5" s="225"/>
      <c r="E5" s="226"/>
      <c r="F5" s="226" t="s">
        <v>262</v>
      </c>
      <c r="G5" s="226" t="s">
        <v>7</v>
      </c>
      <c r="H5" s="226"/>
      <c r="I5" s="226"/>
      <c r="J5" s="226" t="s">
        <v>263</v>
      </c>
      <c r="K5" s="227" t="s">
        <v>264</v>
      </c>
      <c r="L5" s="194"/>
    </row>
    <row r="6" spans="2:12" s="31" customFormat="1" ht="16.5">
      <c r="B6" s="228" t="s">
        <v>67</v>
      </c>
      <c r="C6" s="216" t="s">
        <v>68</v>
      </c>
      <c r="D6" s="218" t="s">
        <v>46</v>
      </c>
      <c r="E6" s="220" t="s">
        <v>262</v>
      </c>
      <c r="F6" s="220" t="s">
        <v>265</v>
      </c>
      <c r="G6" s="220" t="s">
        <v>262</v>
      </c>
      <c r="H6" s="220" t="s">
        <v>39</v>
      </c>
      <c r="I6" s="220" t="s">
        <v>7</v>
      </c>
      <c r="J6" s="221">
        <v>25000</v>
      </c>
      <c r="K6" s="223" t="s">
        <v>266</v>
      </c>
      <c r="L6" s="195" t="s">
        <v>267</v>
      </c>
    </row>
    <row r="7" spans="2:12" s="31" customFormat="1" ht="17.25" thickBot="1">
      <c r="B7" s="229"/>
      <c r="C7" s="230"/>
      <c r="D7" s="231" t="s">
        <v>74</v>
      </c>
      <c r="E7" s="232" t="s">
        <v>268</v>
      </c>
      <c r="F7" s="232" t="s">
        <v>269</v>
      </c>
      <c r="G7" s="232" t="s">
        <v>265</v>
      </c>
      <c r="H7" s="232" t="s">
        <v>270</v>
      </c>
      <c r="I7" s="232" t="s">
        <v>60</v>
      </c>
      <c r="J7" s="232" t="s">
        <v>271</v>
      </c>
      <c r="K7" s="233" t="s">
        <v>268</v>
      </c>
      <c r="L7" s="234" t="s">
        <v>52</v>
      </c>
    </row>
    <row r="8" spans="2:12">
      <c r="B8" s="196" t="s">
        <v>84</v>
      </c>
      <c r="C8" s="44" t="s">
        <v>85</v>
      </c>
      <c r="D8" s="44" t="s">
        <v>86</v>
      </c>
      <c r="E8" s="61">
        <v>11</v>
      </c>
      <c r="F8" s="61">
        <v>0</v>
      </c>
      <c r="G8" s="61">
        <v>11</v>
      </c>
      <c r="H8" s="61">
        <v>54</v>
      </c>
      <c r="I8" s="61">
        <v>65</v>
      </c>
      <c r="J8" s="62">
        <f>I8/('Table 1'!$F$7/25000)</f>
        <v>9.8486639151014863</v>
      </c>
      <c r="K8" s="45">
        <v>0.16923079999999999</v>
      </c>
      <c r="L8" s="197">
        <v>375</v>
      </c>
    </row>
    <row r="9" spans="2:12">
      <c r="B9" s="196" t="s">
        <v>87</v>
      </c>
      <c r="C9" s="44" t="s">
        <v>88</v>
      </c>
      <c r="D9" s="44" t="s">
        <v>89</v>
      </c>
      <c r="E9" s="61">
        <v>2</v>
      </c>
      <c r="F9" s="61">
        <v>1</v>
      </c>
      <c r="G9" s="61">
        <v>3</v>
      </c>
      <c r="H9" s="61">
        <v>21.32</v>
      </c>
      <c r="I9" s="61">
        <v>24.32</v>
      </c>
      <c r="J9" s="62">
        <f>I9/('Table 1'!$F$7/25000)</f>
        <v>3.6849154833118178</v>
      </c>
      <c r="K9" s="45">
        <v>8.2236799999999999E-2</v>
      </c>
      <c r="L9" s="197">
        <v>125</v>
      </c>
    </row>
    <row r="10" spans="2:12">
      <c r="B10" s="196" t="s">
        <v>90</v>
      </c>
      <c r="C10" s="44" t="s">
        <v>91</v>
      </c>
      <c r="D10" s="44" t="s">
        <v>86</v>
      </c>
      <c r="E10" s="61">
        <v>1</v>
      </c>
      <c r="F10" s="61">
        <v>0</v>
      </c>
      <c r="G10" s="61">
        <v>1</v>
      </c>
      <c r="H10" s="61">
        <v>9.6</v>
      </c>
      <c r="I10" s="61">
        <v>10.6</v>
      </c>
      <c r="J10" s="62">
        <f>I10/('Table 1'!$F$7/25000)</f>
        <v>1.6060898076934733</v>
      </c>
      <c r="K10" s="45">
        <v>9.4339599999999996E-2</v>
      </c>
      <c r="L10" s="197">
        <v>0</v>
      </c>
    </row>
    <row r="11" spans="2:12">
      <c r="B11" s="196" t="s">
        <v>92</v>
      </c>
      <c r="C11" s="44" t="s">
        <v>93</v>
      </c>
      <c r="D11" s="44" t="s">
        <v>89</v>
      </c>
      <c r="E11" s="61">
        <v>12.63</v>
      </c>
      <c r="F11" s="61">
        <v>2</v>
      </c>
      <c r="G11" s="61">
        <v>14.63</v>
      </c>
      <c r="H11" s="61">
        <v>32.979999999999997</v>
      </c>
      <c r="I11" s="61">
        <v>47.61</v>
      </c>
      <c r="J11" s="62">
        <f>I11/('Table 1'!$F$7/25000)</f>
        <v>7.213767523045874</v>
      </c>
      <c r="K11" s="45">
        <v>0.26528040000000003</v>
      </c>
      <c r="L11" s="197">
        <v>665</v>
      </c>
    </row>
    <row r="12" spans="2:12">
      <c r="B12" s="196" t="s">
        <v>94</v>
      </c>
      <c r="C12" s="44" t="s">
        <v>95</v>
      </c>
      <c r="D12" s="44" t="s">
        <v>89</v>
      </c>
      <c r="E12" s="61">
        <v>2</v>
      </c>
      <c r="F12" s="61">
        <v>1</v>
      </c>
      <c r="G12" s="61">
        <v>3</v>
      </c>
      <c r="H12" s="61">
        <v>13</v>
      </c>
      <c r="I12" s="61">
        <v>16</v>
      </c>
      <c r="J12" s="62">
        <f>I12/('Table 1'!$F$7/25000)</f>
        <v>2.4242865021788278</v>
      </c>
      <c r="K12" s="45">
        <v>0.125</v>
      </c>
      <c r="L12" s="197">
        <v>16</v>
      </c>
    </row>
    <row r="13" spans="2:12">
      <c r="B13" s="196" t="s">
        <v>96</v>
      </c>
      <c r="C13" s="44" t="s">
        <v>97</v>
      </c>
      <c r="D13" s="44" t="s">
        <v>89</v>
      </c>
      <c r="E13" s="61">
        <v>1</v>
      </c>
      <c r="F13" s="61">
        <v>1</v>
      </c>
      <c r="G13" s="61">
        <v>2</v>
      </c>
      <c r="H13" s="61">
        <v>15.65</v>
      </c>
      <c r="I13" s="61">
        <v>17.649999999999999</v>
      </c>
      <c r="J13" s="62">
        <f>I13/('Table 1'!$F$7/25000)</f>
        <v>2.6742910477160189</v>
      </c>
      <c r="K13" s="45">
        <v>5.6657199999999998E-2</v>
      </c>
      <c r="L13" s="197">
        <v>258</v>
      </c>
    </row>
    <row r="14" spans="2:12">
      <c r="B14" s="196" t="s">
        <v>98</v>
      </c>
      <c r="C14" s="44" t="s">
        <v>99</v>
      </c>
      <c r="D14" s="44" t="s">
        <v>86</v>
      </c>
      <c r="E14" s="61">
        <v>1</v>
      </c>
      <c r="F14" s="61">
        <v>0</v>
      </c>
      <c r="G14" s="61">
        <v>1</v>
      </c>
      <c r="H14" s="61">
        <v>9.26</v>
      </c>
      <c r="I14" s="61">
        <v>10.26</v>
      </c>
      <c r="J14" s="62">
        <f>I14/('Table 1'!$F$7/25000)</f>
        <v>1.5545737195221732</v>
      </c>
      <c r="K14" s="45">
        <v>9.7465899999999994E-2</v>
      </c>
      <c r="L14" s="197">
        <v>50</v>
      </c>
    </row>
    <row r="15" spans="2:12">
      <c r="B15" s="196" t="s">
        <v>100</v>
      </c>
      <c r="C15" s="44" t="s">
        <v>101</v>
      </c>
      <c r="D15" s="44" t="s">
        <v>86</v>
      </c>
      <c r="E15" s="61">
        <v>6.9</v>
      </c>
      <c r="F15" s="61">
        <v>0</v>
      </c>
      <c r="G15" s="61">
        <v>6.9</v>
      </c>
      <c r="H15" s="61">
        <v>22.84</v>
      </c>
      <c r="I15" s="61">
        <v>29.74</v>
      </c>
      <c r="J15" s="62">
        <f>I15/('Table 1'!$F$7/25000)</f>
        <v>4.5061425359248952</v>
      </c>
      <c r="K15" s="45">
        <v>0.23201079999999999</v>
      </c>
      <c r="L15" s="197">
        <v>143</v>
      </c>
    </row>
    <row r="16" spans="2:12">
      <c r="B16" s="196" t="s">
        <v>102</v>
      </c>
      <c r="C16" s="44" t="s">
        <v>103</v>
      </c>
      <c r="D16" s="44" t="s">
        <v>86</v>
      </c>
      <c r="E16" s="61">
        <v>1</v>
      </c>
      <c r="F16" s="61">
        <v>0</v>
      </c>
      <c r="G16" s="61">
        <v>1</v>
      </c>
      <c r="H16" s="61">
        <v>16</v>
      </c>
      <c r="I16" s="61">
        <v>17</v>
      </c>
      <c r="J16" s="62">
        <f>I16/('Table 1'!$F$7/25000)</f>
        <v>2.5758044085650043</v>
      </c>
      <c r="K16" s="45">
        <v>5.8823500000000001E-2</v>
      </c>
      <c r="L16" s="197">
        <v>7429</v>
      </c>
    </row>
    <row r="17" spans="2:12">
      <c r="B17" s="196" t="s">
        <v>104</v>
      </c>
      <c r="C17" s="44" t="s">
        <v>105</v>
      </c>
      <c r="D17" s="44" t="s">
        <v>86</v>
      </c>
      <c r="E17" s="61">
        <v>4</v>
      </c>
      <c r="F17" s="61">
        <v>0</v>
      </c>
      <c r="G17" s="61">
        <v>4</v>
      </c>
      <c r="H17" s="61">
        <v>67.3</v>
      </c>
      <c r="I17" s="61">
        <v>71.3</v>
      </c>
      <c r="J17" s="62">
        <f>I17/('Table 1'!$F$7/25000)</f>
        <v>10.803226725334399</v>
      </c>
      <c r="K17" s="45">
        <v>5.6100999999999998E-2</v>
      </c>
      <c r="L17" s="197">
        <v>11</v>
      </c>
    </row>
    <row r="18" spans="2:12">
      <c r="B18" s="196" t="s">
        <v>106</v>
      </c>
      <c r="C18" s="44" t="s">
        <v>107</v>
      </c>
      <c r="D18" s="44" t="s">
        <v>86</v>
      </c>
      <c r="E18" s="61">
        <v>4</v>
      </c>
      <c r="F18" s="61">
        <v>3</v>
      </c>
      <c r="G18" s="61">
        <v>7</v>
      </c>
      <c r="H18" s="61">
        <v>16.95</v>
      </c>
      <c r="I18" s="61">
        <v>23.95</v>
      </c>
      <c r="J18" s="62">
        <f>I18/('Table 1'!$F$7/25000)</f>
        <v>3.6288538579489322</v>
      </c>
      <c r="K18" s="45">
        <v>0.16701460000000001</v>
      </c>
      <c r="L18" s="197">
        <v>874</v>
      </c>
    </row>
    <row r="19" spans="2:12">
      <c r="B19" s="196" t="s">
        <v>108</v>
      </c>
      <c r="C19" s="44" t="s">
        <v>109</v>
      </c>
      <c r="D19" s="44" t="s">
        <v>86</v>
      </c>
      <c r="E19" s="61">
        <v>11</v>
      </c>
      <c r="F19" s="61">
        <v>0</v>
      </c>
      <c r="G19" s="61">
        <v>11</v>
      </c>
      <c r="H19" s="61">
        <v>44.6</v>
      </c>
      <c r="I19" s="61">
        <v>55.6</v>
      </c>
      <c r="J19" s="62">
        <f>I19/('Table 1'!$F$7/25000)</f>
        <v>8.4243955950714255</v>
      </c>
      <c r="K19" s="45">
        <v>0.19784170000000001</v>
      </c>
      <c r="L19" s="197">
        <v>0</v>
      </c>
    </row>
    <row r="20" spans="2:12">
      <c r="B20" s="196" t="s">
        <v>110</v>
      </c>
      <c r="C20" s="44" t="s">
        <v>111</v>
      </c>
      <c r="D20" s="44" t="s">
        <v>86</v>
      </c>
      <c r="E20" s="61">
        <v>1</v>
      </c>
      <c r="F20" s="61">
        <v>3</v>
      </c>
      <c r="G20" s="61">
        <v>4</v>
      </c>
      <c r="H20" s="61">
        <v>17</v>
      </c>
      <c r="I20" s="61">
        <v>21</v>
      </c>
      <c r="J20" s="62">
        <f>I20/('Table 1'!$F$7/25000)</f>
        <v>3.1818760341097114</v>
      </c>
      <c r="K20" s="45">
        <v>4.7619000000000002E-2</v>
      </c>
      <c r="L20" s="197">
        <v>0</v>
      </c>
    </row>
    <row r="21" spans="2:12">
      <c r="B21" s="196" t="s">
        <v>112</v>
      </c>
      <c r="C21" s="44" t="s">
        <v>113</v>
      </c>
      <c r="D21" s="44" t="s">
        <v>86</v>
      </c>
      <c r="E21" s="61">
        <v>4</v>
      </c>
      <c r="F21" s="61">
        <v>1</v>
      </c>
      <c r="G21" s="61">
        <v>5</v>
      </c>
      <c r="H21" s="61">
        <v>19.5</v>
      </c>
      <c r="I21" s="61">
        <v>24.5</v>
      </c>
      <c r="J21" s="62">
        <f>I21/('Table 1'!$F$7/25000)</f>
        <v>3.7121887064613297</v>
      </c>
      <c r="K21" s="45">
        <v>0.1632653</v>
      </c>
      <c r="L21" s="197">
        <v>0</v>
      </c>
    </row>
    <row r="22" spans="2:12">
      <c r="B22" s="196" t="s">
        <v>114</v>
      </c>
      <c r="C22" s="44" t="s">
        <v>115</v>
      </c>
      <c r="D22" s="44" t="s">
        <v>86</v>
      </c>
      <c r="E22" s="61">
        <v>1</v>
      </c>
      <c r="F22" s="61">
        <v>0</v>
      </c>
      <c r="G22" s="61">
        <v>1</v>
      </c>
      <c r="H22" s="61">
        <v>5.77</v>
      </c>
      <c r="I22" s="61">
        <v>6.77</v>
      </c>
      <c r="J22" s="62">
        <f>I22/('Table 1'!$F$7/25000)</f>
        <v>1.0257762262344163</v>
      </c>
      <c r="K22" s="45">
        <v>0.14771049999999999</v>
      </c>
      <c r="L22" s="197">
        <v>50</v>
      </c>
    </row>
    <row r="23" spans="2:12">
      <c r="B23" s="196" t="s">
        <v>116</v>
      </c>
      <c r="C23" s="44" t="s">
        <v>117</v>
      </c>
      <c r="D23" s="44" t="s">
        <v>86</v>
      </c>
      <c r="E23" s="61">
        <v>14</v>
      </c>
      <c r="F23" s="61">
        <v>0</v>
      </c>
      <c r="G23" s="61">
        <v>14</v>
      </c>
      <c r="H23" s="61">
        <v>21.8</v>
      </c>
      <c r="I23" s="61">
        <v>35.799999999999997</v>
      </c>
      <c r="J23" s="62">
        <f>I23/('Table 1'!$F$7/25000)</f>
        <v>5.4243410486251262</v>
      </c>
      <c r="K23" s="45">
        <v>0.39106150000000001</v>
      </c>
      <c r="L23" s="197">
        <v>796</v>
      </c>
    </row>
    <row r="24" spans="2:12">
      <c r="B24" s="196" t="s">
        <v>118</v>
      </c>
      <c r="C24" s="44" t="s">
        <v>119</v>
      </c>
      <c r="D24" s="44" t="s">
        <v>120</v>
      </c>
      <c r="E24" s="61">
        <v>7</v>
      </c>
      <c r="F24" s="61">
        <v>0</v>
      </c>
      <c r="G24" s="61">
        <v>7</v>
      </c>
      <c r="H24" s="61">
        <v>29.92</v>
      </c>
      <c r="I24" s="61">
        <v>36.92</v>
      </c>
      <c r="J24" s="62">
        <f>I24/('Table 1'!$F$7/25000)</f>
        <v>5.594041103777645</v>
      </c>
      <c r="K24" s="45">
        <v>0.18959909999999999</v>
      </c>
      <c r="L24" s="197">
        <v>202</v>
      </c>
    </row>
    <row r="25" spans="2:12">
      <c r="B25" s="196" t="s">
        <v>121</v>
      </c>
      <c r="C25" s="44" t="s">
        <v>122</v>
      </c>
      <c r="D25" s="44" t="s">
        <v>86</v>
      </c>
      <c r="E25" s="61">
        <v>70</v>
      </c>
      <c r="F25" s="61">
        <v>0</v>
      </c>
      <c r="G25" s="61">
        <v>70</v>
      </c>
      <c r="H25" s="61">
        <v>355</v>
      </c>
      <c r="I25" s="61">
        <v>425</v>
      </c>
      <c r="J25" s="62">
        <f>I25/('Table 1'!$F$7/25000)</f>
        <v>64.395110214125111</v>
      </c>
      <c r="K25" s="45">
        <v>0.16470589999999999</v>
      </c>
      <c r="L25" s="197">
        <v>2736</v>
      </c>
    </row>
    <row r="26" spans="2:12">
      <c r="B26" s="196" t="s">
        <v>123</v>
      </c>
      <c r="C26" s="44" t="s">
        <v>124</v>
      </c>
      <c r="D26" s="44" t="s">
        <v>86</v>
      </c>
      <c r="E26" s="61">
        <v>5</v>
      </c>
      <c r="F26" s="61">
        <v>0</v>
      </c>
      <c r="G26" s="61">
        <v>5</v>
      </c>
      <c r="H26" s="61">
        <v>12.5</v>
      </c>
      <c r="I26" s="61">
        <v>17.5</v>
      </c>
      <c r="J26" s="62">
        <f>I26/('Table 1'!$F$7/25000)</f>
        <v>2.6515633617580927</v>
      </c>
      <c r="K26" s="45">
        <v>0.28571429999999998</v>
      </c>
      <c r="L26" s="197">
        <v>0</v>
      </c>
    </row>
    <row r="27" spans="2:12">
      <c r="B27" s="196" t="s">
        <v>125</v>
      </c>
      <c r="C27" s="44" t="s">
        <v>126</v>
      </c>
      <c r="D27" s="44" t="s">
        <v>86</v>
      </c>
      <c r="E27" s="61">
        <v>3</v>
      </c>
      <c r="F27" s="61">
        <v>1</v>
      </c>
      <c r="G27" s="61">
        <v>4</v>
      </c>
      <c r="H27" s="61">
        <v>14.25</v>
      </c>
      <c r="I27" s="61">
        <v>18.25</v>
      </c>
      <c r="J27" s="62">
        <f>I27/('Table 1'!$F$7/25000)</f>
        <v>2.7652017915477254</v>
      </c>
      <c r="K27" s="45">
        <v>0.16438359999999999</v>
      </c>
      <c r="L27" s="197">
        <v>1017</v>
      </c>
    </row>
    <row r="28" spans="2:12">
      <c r="B28" s="196" t="s">
        <v>127</v>
      </c>
      <c r="C28" s="44" t="s">
        <v>128</v>
      </c>
      <c r="D28" s="44" t="s">
        <v>86</v>
      </c>
      <c r="E28" s="61">
        <v>1.9</v>
      </c>
      <c r="F28" s="61">
        <v>0</v>
      </c>
      <c r="G28" s="61">
        <v>1.9</v>
      </c>
      <c r="H28" s="61">
        <v>22</v>
      </c>
      <c r="I28" s="61">
        <v>23.9</v>
      </c>
      <c r="J28" s="62">
        <f>I28/('Table 1'!$F$7/25000)</f>
        <v>3.6212779626296236</v>
      </c>
      <c r="K28" s="45">
        <v>7.9497899999999996E-2</v>
      </c>
      <c r="L28" s="197">
        <v>75</v>
      </c>
    </row>
    <row r="29" spans="2:12">
      <c r="B29" s="196" t="s">
        <v>129</v>
      </c>
      <c r="C29" s="44" t="s">
        <v>130</v>
      </c>
      <c r="D29" s="44" t="s">
        <v>89</v>
      </c>
      <c r="E29" s="61">
        <v>3.53</v>
      </c>
      <c r="F29" s="61">
        <v>3.84</v>
      </c>
      <c r="G29" s="61">
        <v>7.37</v>
      </c>
      <c r="H29" s="61">
        <v>20.91</v>
      </c>
      <c r="I29" s="61">
        <v>28.28</v>
      </c>
      <c r="J29" s="62">
        <f>I29/('Table 1'!$F$7/25000)</f>
        <v>4.2849263926010783</v>
      </c>
      <c r="K29" s="45">
        <v>0.1248232</v>
      </c>
      <c r="L29" s="197">
        <v>656</v>
      </c>
    </row>
    <row r="30" spans="2:12">
      <c r="B30" s="196" t="s">
        <v>131</v>
      </c>
      <c r="C30" s="44" t="s">
        <v>132</v>
      </c>
      <c r="D30" s="44" t="s">
        <v>86</v>
      </c>
      <c r="E30" s="61">
        <v>45</v>
      </c>
      <c r="F30" s="61">
        <v>0</v>
      </c>
      <c r="G30" s="61">
        <v>45</v>
      </c>
      <c r="H30" s="61">
        <v>103.53</v>
      </c>
      <c r="I30" s="61">
        <v>148.53</v>
      </c>
      <c r="J30" s="62">
        <f>I30/('Table 1'!$F$7/25000)</f>
        <v>22.50495463553883</v>
      </c>
      <c r="K30" s="45">
        <v>0.30296909999999999</v>
      </c>
      <c r="L30" s="197">
        <v>0</v>
      </c>
    </row>
    <row r="31" spans="2:12">
      <c r="B31" s="196" t="s">
        <v>133</v>
      </c>
      <c r="C31" s="44" t="s">
        <v>134</v>
      </c>
      <c r="D31" s="44" t="s">
        <v>86</v>
      </c>
      <c r="E31" s="61">
        <v>8</v>
      </c>
      <c r="F31" s="61">
        <v>0</v>
      </c>
      <c r="G31" s="61">
        <v>8</v>
      </c>
      <c r="H31" s="61">
        <v>52.68</v>
      </c>
      <c r="I31" s="61">
        <v>60.68</v>
      </c>
      <c r="J31" s="62">
        <f>I31/('Table 1'!$F$7/25000)</f>
        <v>9.1941065595132034</v>
      </c>
      <c r="K31" s="45">
        <v>0.13183919999999999</v>
      </c>
      <c r="L31" s="197">
        <v>458</v>
      </c>
    </row>
    <row r="32" spans="2:12">
      <c r="B32" s="196" t="s">
        <v>135</v>
      </c>
      <c r="C32" s="44" t="s">
        <v>136</v>
      </c>
      <c r="D32" s="44" t="s">
        <v>86</v>
      </c>
      <c r="E32" s="61">
        <v>2.81</v>
      </c>
      <c r="F32" s="61">
        <v>2.81</v>
      </c>
      <c r="G32" s="61">
        <v>5.62</v>
      </c>
      <c r="H32" s="61">
        <v>7.87</v>
      </c>
      <c r="I32" s="61">
        <v>13.49</v>
      </c>
      <c r="J32" s="62">
        <f>I32/('Table 1'!$F$7/25000)</f>
        <v>2.0439765571495241</v>
      </c>
      <c r="K32" s="45">
        <v>0.2083024</v>
      </c>
      <c r="L32" s="197">
        <v>172</v>
      </c>
    </row>
    <row r="33" spans="2:12">
      <c r="B33" s="196" t="s">
        <v>137</v>
      </c>
      <c r="C33" s="44" t="s">
        <v>138</v>
      </c>
      <c r="D33" s="44" t="s">
        <v>86</v>
      </c>
      <c r="E33" s="61">
        <v>1</v>
      </c>
      <c r="F33" s="61">
        <v>0</v>
      </c>
      <c r="G33" s="61">
        <v>1</v>
      </c>
      <c r="H33" s="61">
        <v>8</v>
      </c>
      <c r="I33" s="61">
        <v>9</v>
      </c>
      <c r="J33" s="62">
        <f>I33/('Table 1'!$F$7/25000)</f>
        <v>1.3636611574755906</v>
      </c>
      <c r="K33" s="45">
        <v>0.1111111</v>
      </c>
      <c r="L33" s="197">
        <v>30</v>
      </c>
    </row>
    <row r="34" spans="2:12">
      <c r="B34" s="196" t="s">
        <v>139</v>
      </c>
      <c r="C34" s="44" t="s">
        <v>140</v>
      </c>
      <c r="D34" s="44" t="s">
        <v>86</v>
      </c>
      <c r="E34" s="61">
        <v>59.16</v>
      </c>
      <c r="F34" s="61">
        <v>0.94</v>
      </c>
      <c r="G34" s="61">
        <v>60.1</v>
      </c>
      <c r="H34" s="61">
        <v>97.25</v>
      </c>
      <c r="I34" s="61">
        <v>157.35</v>
      </c>
      <c r="J34" s="62">
        <f>I34/('Table 1'!$F$7/25000)</f>
        <v>23.841342569864906</v>
      </c>
      <c r="K34" s="45">
        <v>0.37597710000000001</v>
      </c>
      <c r="L34" s="197">
        <v>0</v>
      </c>
    </row>
    <row r="35" spans="2:12">
      <c r="B35" s="196" t="s">
        <v>141</v>
      </c>
      <c r="C35" s="44" t="s">
        <v>142</v>
      </c>
      <c r="D35" s="44" t="s">
        <v>89</v>
      </c>
      <c r="E35" s="61">
        <v>3.75</v>
      </c>
      <c r="F35" s="61">
        <v>0.94</v>
      </c>
      <c r="G35" s="61">
        <v>4.6900000000000004</v>
      </c>
      <c r="H35" s="61">
        <v>40.18</v>
      </c>
      <c r="I35" s="61">
        <v>44.87</v>
      </c>
      <c r="J35" s="62">
        <f>I35/('Table 1'!$F$7/25000)</f>
        <v>6.798608459547749</v>
      </c>
      <c r="K35" s="45">
        <v>8.3574800000000005E-2</v>
      </c>
      <c r="L35" s="197">
        <v>310</v>
      </c>
    </row>
    <row r="36" spans="2:12">
      <c r="B36" s="196" t="s">
        <v>143</v>
      </c>
      <c r="C36" s="44" t="s">
        <v>144</v>
      </c>
      <c r="D36" s="44" t="s">
        <v>86</v>
      </c>
      <c r="E36" s="61">
        <v>2</v>
      </c>
      <c r="F36" s="61">
        <v>0</v>
      </c>
      <c r="G36" s="61">
        <v>2</v>
      </c>
      <c r="H36" s="61">
        <v>8</v>
      </c>
      <c r="I36" s="61">
        <v>10</v>
      </c>
      <c r="J36" s="62">
        <f>I36/('Table 1'!$F$7/25000)</f>
        <v>1.5151790638617673</v>
      </c>
      <c r="K36" s="45">
        <v>0.2</v>
      </c>
      <c r="L36" s="197">
        <v>0</v>
      </c>
    </row>
    <row r="37" spans="2:12">
      <c r="B37" s="196" t="s">
        <v>145</v>
      </c>
      <c r="C37" s="44" t="s">
        <v>146</v>
      </c>
      <c r="D37" s="44" t="s">
        <v>120</v>
      </c>
      <c r="E37" s="61">
        <v>3</v>
      </c>
      <c r="F37" s="61">
        <v>0</v>
      </c>
      <c r="G37" s="61">
        <v>3</v>
      </c>
      <c r="H37" s="61">
        <v>1.88</v>
      </c>
      <c r="I37" s="61">
        <v>4.88</v>
      </c>
      <c r="J37" s="62">
        <f>I37/('Table 1'!$F$7/25000)</f>
        <v>0.73940738316454235</v>
      </c>
      <c r="K37" s="45">
        <v>0.61475409999999997</v>
      </c>
      <c r="L37" s="198">
        <v>0</v>
      </c>
    </row>
    <row r="38" spans="2:12">
      <c r="B38" s="196" t="s">
        <v>147</v>
      </c>
      <c r="C38" s="44" t="s">
        <v>148</v>
      </c>
      <c r="D38" s="44" t="s">
        <v>89</v>
      </c>
      <c r="E38" s="61">
        <v>7</v>
      </c>
      <c r="F38" s="61">
        <v>0</v>
      </c>
      <c r="G38" s="61">
        <v>7</v>
      </c>
      <c r="H38" s="61">
        <v>47</v>
      </c>
      <c r="I38" s="61">
        <v>54</v>
      </c>
      <c r="J38" s="62">
        <f>I38/('Table 1'!$F$7/25000)</f>
        <v>8.1819669448535439</v>
      </c>
      <c r="K38" s="45">
        <v>0.12962960000000001</v>
      </c>
      <c r="L38" s="197">
        <v>1446</v>
      </c>
    </row>
    <row r="39" spans="2:12">
      <c r="B39" s="196" t="s">
        <v>149</v>
      </c>
      <c r="C39" s="44" t="s">
        <v>150</v>
      </c>
      <c r="D39" s="44" t="s">
        <v>86</v>
      </c>
      <c r="E39" s="61">
        <v>46.5</v>
      </c>
      <c r="F39" s="61">
        <v>0</v>
      </c>
      <c r="G39" s="61">
        <v>46.5</v>
      </c>
      <c r="H39" s="61">
        <v>60.15</v>
      </c>
      <c r="I39" s="61">
        <v>106.65</v>
      </c>
      <c r="J39" s="62">
        <f>I39/('Table 1'!$F$7/25000)</f>
        <v>16.15938471608575</v>
      </c>
      <c r="K39" s="45">
        <v>0.43600559999999999</v>
      </c>
      <c r="L39" s="197">
        <v>3000</v>
      </c>
    </row>
    <row r="40" spans="2:12">
      <c r="B40" s="196" t="s">
        <v>151</v>
      </c>
      <c r="C40" s="44" t="s">
        <v>152</v>
      </c>
      <c r="D40" s="44" t="s">
        <v>86</v>
      </c>
      <c r="E40" s="61">
        <v>3</v>
      </c>
      <c r="F40" s="61">
        <v>0</v>
      </c>
      <c r="G40" s="61">
        <v>3</v>
      </c>
      <c r="H40" s="61">
        <v>11.6</v>
      </c>
      <c r="I40" s="61">
        <v>14.6</v>
      </c>
      <c r="J40" s="62">
        <f>I40/('Table 1'!$F$7/25000)</f>
        <v>2.21216143323818</v>
      </c>
      <c r="K40" s="45">
        <v>0.20547950000000001</v>
      </c>
      <c r="L40" s="197">
        <v>0</v>
      </c>
    </row>
    <row r="41" spans="2:12">
      <c r="B41" s="196" t="s">
        <v>153</v>
      </c>
      <c r="C41" s="44" t="s">
        <v>154</v>
      </c>
      <c r="D41" s="44" t="s">
        <v>86</v>
      </c>
      <c r="E41" s="61">
        <v>16</v>
      </c>
      <c r="F41" s="61">
        <v>0</v>
      </c>
      <c r="G41" s="61">
        <v>16</v>
      </c>
      <c r="H41" s="61">
        <v>43.5</v>
      </c>
      <c r="I41" s="61">
        <v>59.5</v>
      </c>
      <c r="J41" s="62">
        <f>I41/('Table 1'!$F$7/25000)</f>
        <v>9.0153154299775142</v>
      </c>
      <c r="K41" s="45">
        <v>0.26890760000000002</v>
      </c>
      <c r="L41" s="197">
        <v>752</v>
      </c>
    </row>
    <row r="42" spans="2:12">
      <c r="B42" s="196" t="s">
        <v>155</v>
      </c>
      <c r="C42" s="44" t="s">
        <v>156</v>
      </c>
      <c r="D42" s="44" t="s">
        <v>120</v>
      </c>
      <c r="E42" s="61">
        <v>1</v>
      </c>
      <c r="F42" s="61">
        <v>0</v>
      </c>
      <c r="G42" s="61">
        <v>1</v>
      </c>
      <c r="H42" s="61">
        <v>7.06</v>
      </c>
      <c r="I42" s="61">
        <v>8.06</v>
      </c>
      <c r="J42" s="62">
        <f>I42/('Table 1'!$F$7/25000)</f>
        <v>1.2212343254725844</v>
      </c>
      <c r="K42" s="45">
        <v>0.1240695</v>
      </c>
      <c r="L42" s="197">
        <v>6</v>
      </c>
    </row>
    <row r="43" spans="2:12">
      <c r="B43" s="196" t="s">
        <v>157</v>
      </c>
      <c r="C43" s="44" t="s">
        <v>158</v>
      </c>
      <c r="D43" s="44" t="s">
        <v>120</v>
      </c>
      <c r="E43" s="61">
        <v>1</v>
      </c>
      <c r="F43" s="61">
        <v>0</v>
      </c>
      <c r="G43" s="61">
        <v>1</v>
      </c>
      <c r="H43" s="61">
        <v>2.13</v>
      </c>
      <c r="I43" s="61">
        <v>3.13</v>
      </c>
      <c r="J43" s="62">
        <f>I43/('Table 1'!$F$7/25000)</f>
        <v>0.4742510469887331</v>
      </c>
      <c r="K43" s="45">
        <v>0.31948880000000002</v>
      </c>
      <c r="L43" s="197">
        <v>0</v>
      </c>
    </row>
    <row r="44" spans="2:12">
      <c r="B44" s="196" t="s">
        <v>159</v>
      </c>
      <c r="C44" s="44" t="s">
        <v>160</v>
      </c>
      <c r="D44" s="44" t="s">
        <v>161</v>
      </c>
      <c r="E44" s="61">
        <v>1</v>
      </c>
      <c r="F44" s="61">
        <v>0</v>
      </c>
      <c r="G44" s="61">
        <v>1</v>
      </c>
      <c r="H44" s="61">
        <v>3.5</v>
      </c>
      <c r="I44" s="61">
        <v>4.5</v>
      </c>
      <c r="J44" s="62">
        <f>I44/('Table 1'!$F$7/25000)</f>
        <v>0.68183057873779529</v>
      </c>
      <c r="K44" s="45">
        <v>0.22222220000000001</v>
      </c>
      <c r="L44" s="197">
        <v>29</v>
      </c>
    </row>
    <row r="45" spans="2:12">
      <c r="B45" s="196" t="s">
        <v>162</v>
      </c>
      <c r="C45" s="44" t="s">
        <v>163</v>
      </c>
      <c r="D45" s="44" t="s">
        <v>86</v>
      </c>
      <c r="E45" s="61">
        <v>5.6</v>
      </c>
      <c r="F45" s="61">
        <v>0</v>
      </c>
      <c r="G45" s="61">
        <v>5.6</v>
      </c>
      <c r="H45" s="61">
        <v>9.5</v>
      </c>
      <c r="I45" s="61">
        <v>15.1</v>
      </c>
      <c r="J45" s="62">
        <f>I45/('Table 1'!$F$7/25000)</f>
        <v>2.2879203864312685</v>
      </c>
      <c r="K45" s="45">
        <v>0.37086089999999999</v>
      </c>
      <c r="L45" s="197">
        <v>0</v>
      </c>
    </row>
    <row r="46" spans="2:12">
      <c r="B46" s="196" t="s">
        <v>164</v>
      </c>
      <c r="C46" s="44" t="s">
        <v>165</v>
      </c>
      <c r="D46" s="44" t="s">
        <v>86</v>
      </c>
      <c r="E46" s="61">
        <v>34</v>
      </c>
      <c r="F46" s="61">
        <v>6</v>
      </c>
      <c r="G46" s="61">
        <v>40</v>
      </c>
      <c r="H46" s="61">
        <v>60.25</v>
      </c>
      <c r="I46" s="61">
        <v>100.25</v>
      </c>
      <c r="J46" s="62">
        <f>I46/('Table 1'!$F$7/25000)</f>
        <v>15.189670115214216</v>
      </c>
      <c r="K46" s="45">
        <v>0.33915210000000001</v>
      </c>
      <c r="L46" s="197">
        <v>812</v>
      </c>
    </row>
    <row r="47" spans="2:12">
      <c r="B47" s="196" t="s">
        <v>166</v>
      </c>
      <c r="C47" s="44" t="s">
        <v>167</v>
      </c>
      <c r="D47" s="44" t="s">
        <v>86</v>
      </c>
      <c r="E47" s="61">
        <v>1</v>
      </c>
      <c r="F47" s="61">
        <v>0</v>
      </c>
      <c r="G47" s="61">
        <v>1</v>
      </c>
      <c r="H47" s="61">
        <v>10</v>
      </c>
      <c r="I47" s="61">
        <v>11</v>
      </c>
      <c r="J47" s="62">
        <f>I47/('Table 1'!$F$7/25000)</f>
        <v>1.6666969702479439</v>
      </c>
      <c r="K47" s="45">
        <v>9.0909100000000007E-2</v>
      </c>
      <c r="L47" s="197">
        <v>162</v>
      </c>
    </row>
    <row r="48" spans="2:12">
      <c r="B48" s="196" t="s">
        <v>168</v>
      </c>
      <c r="C48" s="44" t="s">
        <v>169</v>
      </c>
      <c r="D48" s="44" t="s">
        <v>86</v>
      </c>
      <c r="E48" s="61">
        <v>4</v>
      </c>
      <c r="F48" s="61">
        <v>2</v>
      </c>
      <c r="G48" s="61">
        <v>6</v>
      </c>
      <c r="H48" s="61">
        <v>27</v>
      </c>
      <c r="I48" s="61">
        <v>33</v>
      </c>
      <c r="J48" s="62">
        <f>I48/('Table 1'!$F$7/25000)</f>
        <v>5.0000909107438316</v>
      </c>
      <c r="K48" s="45">
        <v>0.1212121</v>
      </c>
      <c r="L48" s="197">
        <v>149</v>
      </c>
    </row>
    <row r="49" spans="2:12">
      <c r="B49" s="196" t="s">
        <v>170</v>
      </c>
      <c r="C49" s="44" t="s">
        <v>171</v>
      </c>
      <c r="D49" s="44" t="s">
        <v>120</v>
      </c>
      <c r="E49" s="61">
        <v>1</v>
      </c>
      <c r="F49" s="61">
        <v>0</v>
      </c>
      <c r="G49" s="61">
        <v>1</v>
      </c>
      <c r="H49" s="61">
        <v>4.5</v>
      </c>
      <c r="I49" s="61">
        <v>5.5</v>
      </c>
      <c r="J49" s="62">
        <f>I49/('Table 1'!$F$7/25000)</f>
        <v>0.83334848512397197</v>
      </c>
      <c r="K49" s="45">
        <v>0.18181820000000001</v>
      </c>
      <c r="L49" s="197">
        <v>0</v>
      </c>
    </row>
    <row r="50" spans="2:12">
      <c r="B50" s="196" t="s">
        <v>172</v>
      </c>
      <c r="C50" s="44" t="s">
        <v>173</v>
      </c>
      <c r="D50" s="44" t="s">
        <v>86</v>
      </c>
      <c r="E50" s="61">
        <v>5</v>
      </c>
      <c r="F50" s="61">
        <v>1</v>
      </c>
      <c r="G50" s="61">
        <v>6</v>
      </c>
      <c r="H50" s="61">
        <v>11</v>
      </c>
      <c r="I50" s="61">
        <v>17</v>
      </c>
      <c r="J50" s="62">
        <f>I50/('Table 1'!$F$7/25000)</f>
        <v>2.5758044085650043</v>
      </c>
      <c r="K50" s="45">
        <v>0.29411759999999998</v>
      </c>
      <c r="L50" s="197">
        <v>395</v>
      </c>
    </row>
    <row r="51" spans="2:12">
      <c r="B51" s="196" t="s">
        <v>174</v>
      </c>
      <c r="C51" s="44" t="s">
        <v>175</v>
      </c>
      <c r="D51" s="44" t="s">
        <v>86</v>
      </c>
      <c r="E51" s="61">
        <v>9.3800000000000008</v>
      </c>
      <c r="F51" s="61">
        <v>0</v>
      </c>
      <c r="G51" s="61">
        <v>9.3800000000000008</v>
      </c>
      <c r="H51" s="61">
        <v>30.56</v>
      </c>
      <c r="I51" s="61">
        <v>39.94</v>
      </c>
      <c r="J51" s="62">
        <f>I51/('Table 1'!$F$7/25000)</f>
        <v>6.0516251810638977</v>
      </c>
      <c r="K51" s="45">
        <v>0.23485230000000001</v>
      </c>
      <c r="L51" s="197">
        <v>2063</v>
      </c>
    </row>
    <row r="52" spans="2:12">
      <c r="B52" s="196" t="s">
        <v>176</v>
      </c>
      <c r="C52" s="44" t="s">
        <v>177</v>
      </c>
      <c r="D52" s="44" t="s">
        <v>120</v>
      </c>
      <c r="E52" s="61">
        <v>6.56</v>
      </c>
      <c r="F52" s="61">
        <v>0.94</v>
      </c>
      <c r="G52" s="61">
        <v>7.5</v>
      </c>
      <c r="H52" s="61">
        <v>17.399999999999999</v>
      </c>
      <c r="I52" s="61">
        <v>24.9</v>
      </c>
      <c r="J52" s="62">
        <f>I52/('Table 1'!$F$7/25000)</f>
        <v>3.7727958690158001</v>
      </c>
      <c r="K52" s="45">
        <v>0.26345380000000002</v>
      </c>
      <c r="L52" s="197">
        <v>0</v>
      </c>
    </row>
    <row r="53" spans="2:12">
      <c r="B53" s="196" t="s">
        <v>178</v>
      </c>
      <c r="C53" s="44" t="s">
        <v>179</v>
      </c>
      <c r="D53" s="44" t="s">
        <v>120</v>
      </c>
      <c r="E53" s="61">
        <v>17.75</v>
      </c>
      <c r="F53" s="61">
        <v>0</v>
      </c>
      <c r="G53" s="61">
        <v>17.75</v>
      </c>
      <c r="H53" s="61">
        <v>37.75</v>
      </c>
      <c r="I53" s="61">
        <v>55.5</v>
      </c>
      <c r="J53" s="62">
        <f>I53/('Table 1'!$F$7/25000)</f>
        <v>8.4092438044328084</v>
      </c>
      <c r="K53" s="45">
        <v>0.31981979999999999</v>
      </c>
      <c r="L53" s="197">
        <v>382</v>
      </c>
    </row>
    <row r="54" spans="2:12">
      <c r="B54" s="196" t="s">
        <v>180</v>
      </c>
      <c r="C54" s="44" t="s">
        <v>181</v>
      </c>
      <c r="D54" s="44" t="s">
        <v>120</v>
      </c>
      <c r="E54" s="61">
        <v>2</v>
      </c>
      <c r="F54" s="61">
        <v>0</v>
      </c>
      <c r="G54" s="61">
        <v>2</v>
      </c>
      <c r="H54" s="61">
        <v>7.3</v>
      </c>
      <c r="I54" s="61">
        <v>9.3000000000000007</v>
      </c>
      <c r="J54" s="62">
        <f>I54/('Table 1'!$F$7/25000)</f>
        <v>1.4091165293914436</v>
      </c>
      <c r="K54" s="45">
        <v>0.21505379999999999</v>
      </c>
      <c r="L54" s="197">
        <v>0</v>
      </c>
    </row>
    <row r="55" spans="2:12">
      <c r="B55" s="196" t="s">
        <v>182</v>
      </c>
      <c r="C55" s="44" t="s">
        <v>183</v>
      </c>
      <c r="D55" s="44" t="s">
        <v>86</v>
      </c>
      <c r="E55" s="61">
        <v>6</v>
      </c>
      <c r="F55" s="61">
        <v>1</v>
      </c>
      <c r="G55" s="61">
        <v>7</v>
      </c>
      <c r="H55" s="61">
        <v>23.85</v>
      </c>
      <c r="I55" s="61">
        <v>30.85</v>
      </c>
      <c r="J55" s="62">
        <f>I55/('Table 1'!$F$7/25000)</f>
        <v>4.6743274120135521</v>
      </c>
      <c r="K55" s="45">
        <v>0.19448950000000001</v>
      </c>
      <c r="L55" s="197">
        <v>165</v>
      </c>
    </row>
    <row r="56" spans="2:12">
      <c r="B56" s="196" t="s">
        <v>184</v>
      </c>
      <c r="C56" s="44" t="s">
        <v>185</v>
      </c>
      <c r="D56" s="44" t="s">
        <v>120</v>
      </c>
      <c r="E56" s="61">
        <v>1</v>
      </c>
      <c r="F56" s="61">
        <v>0</v>
      </c>
      <c r="G56" s="61">
        <v>1</v>
      </c>
      <c r="H56" s="61">
        <v>6.26</v>
      </c>
      <c r="I56" s="61">
        <v>7.26</v>
      </c>
      <c r="J56" s="62">
        <f>I56/('Table 1'!$F$7/25000)</f>
        <v>1.1000200003636429</v>
      </c>
      <c r="K56" s="45">
        <v>0.137741</v>
      </c>
      <c r="L56" s="197">
        <v>0</v>
      </c>
    </row>
    <row r="57" spans="2:12">
      <c r="B57" s="196" t="s">
        <v>186</v>
      </c>
      <c r="C57" s="44" t="s">
        <v>187</v>
      </c>
      <c r="D57" s="44" t="s">
        <v>86</v>
      </c>
      <c r="E57" s="61">
        <v>3</v>
      </c>
      <c r="F57" s="61">
        <v>0</v>
      </c>
      <c r="G57" s="61">
        <v>3</v>
      </c>
      <c r="H57" s="61">
        <v>5</v>
      </c>
      <c r="I57" s="61">
        <v>8</v>
      </c>
      <c r="J57" s="62">
        <f>I57/('Table 1'!$F$7/25000)</f>
        <v>1.2121432510894139</v>
      </c>
      <c r="K57" s="45">
        <v>0.375</v>
      </c>
      <c r="L57" s="197">
        <v>245</v>
      </c>
    </row>
    <row r="58" spans="2:12">
      <c r="B58" s="196" t="s">
        <v>188</v>
      </c>
      <c r="C58" s="44" t="s">
        <v>189</v>
      </c>
      <c r="D58" s="44" t="s">
        <v>86</v>
      </c>
      <c r="E58" s="61">
        <v>4</v>
      </c>
      <c r="F58" s="61">
        <v>3</v>
      </c>
      <c r="G58" s="61">
        <v>7</v>
      </c>
      <c r="H58" s="61">
        <v>20.5</v>
      </c>
      <c r="I58" s="61">
        <v>27.5</v>
      </c>
      <c r="J58" s="62">
        <f>I58/('Table 1'!$F$7/25000)</f>
        <v>4.1667424256198595</v>
      </c>
      <c r="K58" s="45">
        <v>0.14545449999999999</v>
      </c>
      <c r="L58" s="197">
        <v>0</v>
      </c>
    </row>
    <row r="59" spans="2:12">
      <c r="B59" s="196" t="s">
        <v>190</v>
      </c>
      <c r="C59" s="44" t="s">
        <v>191</v>
      </c>
      <c r="D59" s="44" t="s">
        <v>86</v>
      </c>
      <c r="E59" s="61">
        <v>2.73</v>
      </c>
      <c r="F59" s="61">
        <v>0</v>
      </c>
      <c r="G59" s="61">
        <v>2.73</v>
      </c>
      <c r="H59" s="61">
        <v>7.13</v>
      </c>
      <c r="I59" s="61">
        <v>9.86</v>
      </c>
      <c r="J59" s="62">
        <f>I59/('Table 1'!$F$7/25000)</f>
        <v>1.4939665569677023</v>
      </c>
      <c r="K59" s="45">
        <v>0.27687630000000002</v>
      </c>
      <c r="L59" s="197">
        <v>3526</v>
      </c>
    </row>
    <row r="60" spans="2:12">
      <c r="B60" s="196" t="s">
        <v>192</v>
      </c>
      <c r="C60" s="44" t="s">
        <v>193</v>
      </c>
      <c r="D60" s="44" t="s">
        <v>86</v>
      </c>
      <c r="E60" s="61">
        <v>4</v>
      </c>
      <c r="F60" s="61">
        <v>0</v>
      </c>
      <c r="G60" s="61">
        <v>4</v>
      </c>
      <c r="H60" s="61">
        <v>10.75</v>
      </c>
      <c r="I60" s="61">
        <v>14.75</v>
      </c>
      <c r="J60" s="62">
        <f>I60/('Table 1'!$F$7/25000)</f>
        <v>2.2348891191961067</v>
      </c>
      <c r="K60" s="45">
        <v>0.27118639999999999</v>
      </c>
      <c r="L60" s="197">
        <v>0</v>
      </c>
    </row>
    <row r="61" spans="2:12">
      <c r="B61" s="196" t="s">
        <v>194</v>
      </c>
      <c r="C61" s="44" t="s">
        <v>195</v>
      </c>
      <c r="D61" s="44" t="s">
        <v>120</v>
      </c>
      <c r="E61" s="61">
        <v>7.5</v>
      </c>
      <c r="F61" s="61">
        <v>0</v>
      </c>
      <c r="G61" s="61">
        <v>7.5</v>
      </c>
      <c r="H61" s="61">
        <v>26.25</v>
      </c>
      <c r="I61" s="61">
        <v>33.75</v>
      </c>
      <c r="J61" s="62">
        <f>I61/('Table 1'!$F$7/25000)</f>
        <v>5.1137293405334647</v>
      </c>
      <c r="K61" s="45">
        <v>0.22222220000000001</v>
      </c>
      <c r="L61" s="197">
        <v>109</v>
      </c>
    </row>
    <row r="62" spans="2:12">
      <c r="B62" s="196" t="s">
        <v>196</v>
      </c>
      <c r="C62" s="44" t="s">
        <v>197</v>
      </c>
      <c r="D62" s="44" t="s">
        <v>89</v>
      </c>
      <c r="E62" s="61">
        <v>1.88</v>
      </c>
      <c r="F62" s="61">
        <v>0</v>
      </c>
      <c r="G62" s="61">
        <v>1.88</v>
      </c>
      <c r="H62" s="61">
        <v>10.86</v>
      </c>
      <c r="I62" s="61">
        <v>12.74</v>
      </c>
      <c r="J62" s="62">
        <f>I62/('Table 1'!$F$7/25000)</f>
        <v>1.9303381273598914</v>
      </c>
      <c r="K62" s="45">
        <v>0.1475667</v>
      </c>
      <c r="L62" s="197">
        <v>200</v>
      </c>
    </row>
    <row r="63" spans="2:12">
      <c r="B63" s="196" t="s">
        <v>198</v>
      </c>
      <c r="C63" s="44" t="s">
        <v>199</v>
      </c>
      <c r="D63" s="44" t="s">
        <v>89</v>
      </c>
      <c r="E63" s="61">
        <v>6.73</v>
      </c>
      <c r="F63" s="61">
        <v>1</v>
      </c>
      <c r="G63" s="61">
        <v>7.73</v>
      </c>
      <c r="H63" s="61">
        <v>22.55</v>
      </c>
      <c r="I63" s="61">
        <v>30.28</v>
      </c>
      <c r="J63" s="62">
        <f>I63/('Table 1'!$F$7/25000)</f>
        <v>4.5879622053734312</v>
      </c>
      <c r="K63" s="45">
        <v>0.22225890000000001</v>
      </c>
      <c r="L63" s="197">
        <v>837</v>
      </c>
    </row>
    <row r="64" spans="2:12">
      <c r="B64" s="196" t="s">
        <v>200</v>
      </c>
      <c r="C64" s="44" t="s">
        <v>201</v>
      </c>
      <c r="D64" s="44" t="s">
        <v>86</v>
      </c>
      <c r="E64" s="61">
        <v>19</v>
      </c>
      <c r="F64" s="61">
        <v>0</v>
      </c>
      <c r="G64" s="61">
        <v>19</v>
      </c>
      <c r="H64" s="61">
        <v>29.9</v>
      </c>
      <c r="I64" s="61">
        <v>48.9</v>
      </c>
      <c r="J64" s="62">
        <f>I64/('Table 1'!$F$7/25000)</f>
        <v>7.4092256222840414</v>
      </c>
      <c r="K64" s="45">
        <v>0.38854810000000001</v>
      </c>
      <c r="L64" s="197">
        <v>4730</v>
      </c>
    </row>
    <row r="65" spans="2:12">
      <c r="B65" s="196" t="s">
        <v>202</v>
      </c>
      <c r="C65" s="44" t="s">
        <v>203</v>
      </c>
      <c r="D65" s="44" t="s">
        <v>89</v>
      </c>
      <c r="E65" s="61">
        <v>2</v>
      </c>
      <c r="F65" s="61">
        <v>0</v>
      </c>
      <c r="G65" s="61">
        <v>2</v>
      </c>
      <c r="H65" s="61">
        <v>46.19</v>
      </c>
      <c r="I65" s="61">
        <v>48.19</v>
      </c>
      <c r="J65" s="62">
        <f>I65/('Table 1'!$F$7/25000)</f>
        <v>7.3016479087498558</v>
      </c>
      <c r="K65" s="45">
        <v>4.1502400000000002E-2</v>
      </c>
      <c r="L65" s="197">
        <v>2918</v>
      </c>
    </row>
    <row r="66" spans="2:12">
      <c r="B66" s="196" t="s">
        <v>204</v>
      </c>
      <c r="C66" s="44" t="s">
        <v>205</v>
      </c>
      <c r="D66" s="44" t="s">
        <v>86</v>
      </c>
      <c r="E66" s="61">
        <v>6</v>
      </c>
      <c r="F66" s="61">
        <v>1</v>
      </c>
      <c r="G66" s="61">
        <v>7</v>
      </c>
      <c r="H66" s="61">
        <v>25</v>
      </c>
      <c r="I66" s="61">
        <v>32</v>
      </c>
      <c r="J66" s="62">
        <f>I66/('Table 1'!$F$7/25000)</f>
        <v>4.8485730043576556</v>
      </c>
      <c r="K66" s="45">
        <v>0.1875</v>
      </c>
      <c r="L66" s="197">
        <v>1317</v>
      </c>
    </row>
    <row r="67" spans="2:12">
      <c r="B67" s="196" t="s">
        <v>206</v>
      </c>
      <c r="C67" s="44" t="s">
        <v>207</v>
      </c>
      <c r="D67" s="44" t="s">
        <v>86</v>
      </c>
      <c r="E67" s="61">
        <v>13</v>
      </c>
      <c r="F67" s="61">
        <v>0</v>
      </c>
      <c r="G67" s="61">
        <v>13</v>
      </c>
      <c r="H67" s="61">
        <v>18.63</v>
      </c>
      <c r="I67" s="61">
        <v>31.63</v>
      </c>
      <c r="J67" s="62">
        <f>I67/('Table 1'!$F$7/25000)</f>
        <v>4.79251137899477</v>
      </c>
      <c r="K67" s="45">
        <v>0.41100219999999998</v>
      </c>
      <c r="L67" s="197">
        <v>0</v>
      </c>
    </row>
    <row r="68" spans="2:12">
      <c r="B68" s="196" t="s">
        <v>208</v>
      </c>
      <c r="C68" s="44" t="s">
        <v>209</v>
      </c>
      <c r="D68" s="44" t="s">
        <v>86</v>
      </c>
      <c r="E68" s="61">
        <v>4</v>
      </c>
      <c r="F68" s="61">
        <v>0</v>
      </c>
      <c r="G68" s="61">
        <v>4</v>
      </c>
      <c r="H68" s="61">
        <v>9.52</v>
      </c>
      <c r="I68" s="61">
        <v>13.52</v>
      </c>
      <c r="J68" s="62">
        <f>I68/('Table 1'!$F$7/25000)</f>
        <v>2.0485220943411093</v>
      </c>
      <c r="K68" s="45">
        <v>0.29585800000000001</v>
      </c>
      <c r="L68" s="197">
        <v>542</v>
      </c>
    </row>
    <row r="69" spans="2:12">
      <c r="B69" s="196" t="s">
        <v>210</v>
      </c>
      <c r="C69" s="44" t="s">
        <v>211</v>
      </c>
      <c r="D69" s="44" t="s">
        <v>86</v>
      </c>
      <c r="E69" s="61">
        <v>4</v>
      </c>
      <c r="F69" s="61">
        <v>0</v>
      </c>
      <c r="G69" s="61">
        <v>4</v>
      </c>
      <c r="H69" s="61">
        <v>11</v>
      </c>
      <c r="I69" s="61">
        <v>15</v>
      </c>
      <c r="J69" s="62">
        <f>I69/('Table 1'!$F$7/25000)</f>
        <v>2.2727685957926509</v>
      </c>
      <c r="K69" s="45">
        <v>0.26666669999999998</v>
      </c>
      <c r="L69" s="197">
        <v>0</v>
      </c>
    </row>
    <row r="70" spans="2:12">
      <c r="B70" s="196" t="s">
        <v>212</v>
      </c>
      <c r="C70" s="44" t="s">
        <v>213</v>
      </c>
      <c r="D70" s="44" t="s">
        <v>86</v>
      </c>
      <c r="E70" s="61">
        <v>4</v>
      </c>
      <c r="F70" s="61">
        <v>0</v>
      </c>
      <c r="G70" s="61">
        <v>4</v>
      </c>
      <c r="H70" s="61">
        <v>4.24</v>
      </c>
      <c r="I70" s="61">
        <v>8.24</v>
      </c>
      <c r="J70" s="62">
        <f>I70/('Table 1'!$F$7/25000)</f>
        <v>1.2485075486220962</v>
      </c>
      <c r="K70" s="45">
        <v>0.4854369</v>
      </c>
      <c r="L70" s="197">
        <v>40</v>
      </c>
    </row>
    <row r="71" spans="2:12">
      <c r="B71" s="196" t="s">
        <v>214</v>
      </c>
      <c r="C71" s="44" t="s">
        <v>215</v>
      </c>
      <c r="D71" s="44" t="s">
        <v>89</v>
      </c>
      <c r="E71" s="61">
        <v>4</v>
      </c>
      <c r="F71" s="61">
        <v>0</v>
      </c>
      <c r="G71" s="61">
        <v>4</v>
      </c>
      <c r="H71" s="61">
        <v>2.25</v>
      </c>
      <c r="I71" s="61">
        <v>6.25</v>
      </c>
      <c r="J71" s="62">
        <f>I71/('Table 1'!$F$7/25000)</f>
        <v>0.94698691491360454</v>
      </c>
      <c r="K71" s="45">
        <v>0.64</v>
      </c>
      <c r="L71" s="197">
        <v>15</v>
      </c>
    </row>
    <row r="72" spans="2:12">
      <c r="B72" s="196" t="s">
        <v>216</v>
      </c>
      <c r="C72" s="44" t="s">
        <v>217</v>
      </c>
      <c r="D72" s="44" t="s">
        <v>86</v>
      </c>
      <c r="E72" s="61">
        <v>2.81</v>
      </c>
      <c r="F72" s="61">
        <v>0</v>
      </c>
      <c r="G72" s="61">
        <v>2.81</v>
      </c>
      <c r="H72" s="61">
        <v>7.85</v>
      </c>
      <c r="I72" s="61">
        <v>10.66</v>
      </c>
      <c r="J72" s="62">
        <f>I72/('Table 1'!$F$7/25000)</f>
        <v>1.615180882076644</v>
      </c>
      <c r="K72" s="45">
        <v>0.26360230000000001</v>
      </c>
      <c r="L72" s="197">
        <v>107</v>
      </c>
    </row>
    <row r="73" spans="2:12">
      <c r="B73" s="196" t="s">
        <v>218</v>
      </c>
      <c r="C73" s="44" t="s">
        <v>219</v>
      </c>
      <c r="D73" s="44" t="s">
        <v>86</v>
      </c>
      <c r="E73" s="61">
        <v>3</v>
      </c>
      <c r="F73" s="61">
        <v>0</v>
      </c>
      <c r="G73" s="61">
        <v>3</v>
      </c>
      <c r="H73" s="61">
        <v>16.5</v>
      </c>
      <c r="I73" s="61">
        <v>19.5</v>
      </c>
      <c r="J73" s="62">
        <f>I73/('Table 1'!$F$7/25000)</f>
        <v>2.9545991745304461</v>
      </c>
      <c r="K73" s="45">
        <v>0.15384619999999999</v>
      </c>
      <c r="L73" s="197">
        <v>44</v>
      </c>
    </row>
    <row r="74" spans="2:12">
      <c r="B74" s="196" t="s">
        <v>220</v>
      </c>
      <c r="C74" s="44" t="s">
        <v>221</v>
      </c>
      <c r="D74" s="44" t="s">
        <v>86</v>
      </c>
      <c r="E74" s="61">
        <v>12</v>
      </c>
      <c r="F74" s="61">
        <v>0</v>
      </c>
      <c r="G74" s="61">
        <v>12</v>
      </c>
      <c r="H74" s="61">
        <v>33.549999999999997</v>
      </c>
      <c r="I74" s="61">
        <v>45.55</v>
      </c>
      <c r="J74" s="62">
        <f>I74/('Table 1'!$F$7/25000)</f>
        <v>6.9016406358903497</v>
      </c>
      <c r="K74" s="45">
        <v>0.26344679999999998</v>
      </c>
      <c r="L74" s="197">
        <v>55</v>
      </c>
    </row>
    <row r="75" spans="2:12">
      <c r="B75" s="196" t="s">
        <v>222</v>
      </c>
      <c r="C75" s="44" t="s">
        <v>223</v>
      </c>
      <c r="D75" s="44" t="s">
        <v>120</v>
      </c>
      <c r="E75" s="61">
        <v>1</v>
      </c>
      <c r="F75" s="61">
        <v>0</v>
      </c>
      <c r="G75" s="61">
        <v>1</v>
      </c>
      <c r="H75" s="61">
        <v>2.2400000000000002</v>
      </c>
      <c r="I75" s="61">
        <v>3.24</v>
      </c>
      <c r="J75" s="62">
        <f>I75/('Table 1'!$F$7/25000)</f>
        <v>0.4909180166912126</v>
      </c>
      <c r="K75" s="45">
        <v>0.30864200000000003</v>
      </c>
      <c r="L75" s="198">
        <v>0</v>
      </c>
    </row>
    <row r="76" spans="2:12">
      <c r="B76" s="196" t="s">
        <v>224</v>
      </c>
      <c r="C76" s="44" t="s">
        <v>225</v>
      </c>
      <c r="D76" s="44" t="s">
        <v>86</v>
      </c>
      <c r="E76" s="61">
        <v>4</v>
      </c>
      <c r="F76" s="61">
        <v>0</v>
      </c>
      <c r="G76" s="61">
        <v>4</v>
      </c>
      <c r="H76" s="61">
        <v>16.45</v>
      </c>
      <c r="I76" s="61">
        <v>20.45</v>
      </c>
      <c r="J76" s="62">
        <f>I76/('Table 1'!$F$7/25000)</f>
        <v>3.098541185597314</v>
      </c>
      <c r="K76" s="45">
        <v>0.195599</v>
      </c>
      <c r="L76" s="197">
        <v>0</v>
      </c>
    </row>
    <row r="77" spans="2:12">
      <c r="B77" s="196" t="s">
        <v>226</v>
      </c>
      <c r="C77" s="44" t="s">
        <v>227</v>
      </c>
      <c r="D77" s="44" t="s">
        <v>86</v>
      </c>
      <c r="E77" s="61">
        <v>8</v>
      </c>
      <c r="F77" s="61">
        <v>0</v>
      </c>
      <c r="G77" s="61">
        <v>8</v>
      </c>
      <c r="H77" s="61">
        <v>28.3</v>
      </c>
      <c r="I77" s="61">
        <v>36.299999999999997</v>
      </c>
      <c r="J77" s="62">
        <f>I77/('Table 1'!$F$7/25000)</f>
        <v>5.5001000018182147</v>
      </c>
      <c r="K77" s="45">
        <v>0.22038569999999999</v>
      </c>
      <c r="L77" s="197">
        <v>0</v>
      </c>
    </row>
    <row r="78" spans="2:12">
      <c r="B78" s="196" t="s">
        <v>228</v>
      </c>
      <c r="C78" s="44" t="s">
        <v>229</v>
      </c>
      <c r="D78" s="44" t="s">
        <v>86</v>
      </c>
      <c r="E78" s="61">
        <v>11.3</v>
      </c>
      <c r="F78" s="61">
        <v>3</v>
      </c>
      <c r="G78" s="61">
        <v>14.3</v>
      </c>
      <c r="H78" s="61">
        <v>36</v>
      </c>
      <c r="I78" s="61">
        <v>50.3</v>
      </c>
      <c r="J78" s="62">
        <f>I78/('Table 1'!$F$7/25000)</f>
        <v>7.6213506912246887</v>
      </c>
      <c r="K78" s="45">
        <v>0.22465209999999999</v>
      </c>
      <c r="L78" s="198">
        <v>0</v>
      </c>
    </row>
    <row r="79" spans="2:12">
      <c r="B79" s="196" t="s">
        <v>230</v>
      </c>
      <c r="C79" s="44" t="s">
        <v>231</v>
      </c>
      <c r="D79" s="44" t="s">
        <v>86</v>
      </c>
      <c r="E79" s="61">
        <v>1</v>
      </c>
      <c r="F79" s="61">
        <v>2</v>
      </c>
      <c r="G79" s="61">
        <v>3</v>
      </c>
      <c r="H79" s="61">
        <v>6.58</v>
      </c>
      <c r="I79" s="61">
        <v>9.58</v>
      </c>
      <c r="J79" s="62">
        <f>I79/('Table 1'!$F$7/25000)</f>
        <v>1.4515415431795731</v>
      </c>
      <c r="K79" s="45">
        <v>0.10438409999999999</v>
      </c>
      <c r="L79" s="197">
        <v>798</v>
      </c>
    </row>
    <row r="80" spans="2:12">
      <c r="B80" s="196" t="s">
        <v>232</v>
      </c>
      <c r="C80" s="44" t="s">
        <v>233</v>
      </c>
      <c r="D80" s="44" t="s">
        <v>86</v>
      </c>
      <c r="E80" s="61">
        <v>1</v>
      </c>
      <c r="F80" s="61">
        <v>0</v>
      </c>
      <c r="G80" s="61">
        <v>1</v>
      </c>
      <c r="H80" s="61">
        <v>11.23</v>
      </c>
      <c r="I80" s="61">
        <v>12.23</v>
      </c>
      <c r="J80" s="62">
        <f>I80/('Table 1'!$F$7/25000)</f>
        <v>1.8530639951029415</v>
      </c>
      <c r="K80" s="45">
        <v>8.1766099999999994E-2</v>
      </c>
      <c r="L80" s="197">
        <v>0</v>
      </c>
    </row>
    <row r="81" spans="1:12">
      <c r="B81" s="196" t="s">
        <v>234</v>
      </c>
      <c r="C81" s="44" t="s">
        <v>235</v>
      </c>
      <c r="D81" s="44" t="s">
        <v>89</v>
      </c>
      <c r="E81" s="61">
        <v>6.5</v>
      </c>
      <c r="F81" s="61">
        <v>1</v>
      </c>
      <c r="G81" s="61">
        <v>7.5</v>
      </c>
      <c r="H81" s="61">
        <v>33.25</v>
      </c>
      <c r="I81" s="61">
        <v>40.75</v>
      </c>
      <c r="J81" s="62">
        <f>I81/('Table 1'!$F$7/25000)</f>
        <v>6.1743546852367013</v>
      </c>
      <c r="K81" s="45">
        <v>0.15950919999999999</v>
      </c>
      <c r="L81" s="197">
        <v>76</v>
      </c>
    </row>
    <row r="82" spans="1:12">
      <c r="B82" s="196" t="s">
        <v>236</v>
      </c>
      <c r="C82" s="44" t="s">
        <v>237</v>
      </c>
      <c r="D82" s="44" t="s">
        <v>86</v>
      </c>
      <c r="E82" s="61">
        <v>2</v>
      </c>
      <c r="F82" s="61">
        <v>0</v>
      </c>
      <c r="G82" s="61">
        <v>2</v>
      </c>
      <c r="H82" s="61">
        <v>5</v>
      </c>
      <c r="I82" s="61">
        <v>7</v>
      </c>
      <c r="J82" s="62">
        <f>I82/('Table 1'!$F$7/25000)</f>
        <v>1.060625344703237</v>
      </c>
      <c r="K82" s="45">
        <v>0.28571429999999998</v>
      </c>
      <c r="L82" s="197">
        <v>28</v>
      </c>
    </row>
    <row r="83" spans="1:12">
      <c r="B83" s="196" t="s">
        <v>238</v>
      </c>
      <c r="C83" s="44" t="s">
        <v>239</v>
      </c>
      <c r="D83" s="44" t="s">
        <v>86</v>
      </c>
      <c r="E83" s="61">
        <v>2</v>
      </c>
      <c r="F83" s="61">
        <v>2</v>
      </c>
      <c r="G83" s="61">
        <v>4</v>
      </c>
      <c r="H83" s="61">
        <v>26.04</v>
      </c>
      <c r="I83" s="61">
        <v>30.04</v>
      </c>
      <c r="J83" s="62">
        <f>I83/('Table 1'!$F$7/25000)</f>
        <v>4.5515979078407485</v>
      </c>
      <c r="K83" s="45">
        <v>6.6577899999999995E-2</v>
      </c>
      <c r="L83" s="197">
        <v>0</v>
      </c>
    </row>
    <row r="84" spans="1:12">
      <c r="B84" s="196" t="s">
        <v>240</v>
      </c>
      <c r="C84" s="44" t="s">
        <v>241</v>
      </c>
      <c r="D84" s="44" t="s">
        <v>120</v>
      </c>
      <c r="E84" s="61">
        <v>7</v>
      </c>
      <c r="F84" s="61">
        <v>0</v>
      </c>
      <c r="G84" s="61">
        <v>7</v>
      </c>
      <c r="H84" s="61">
        <v>3.7</v>
      </c>
      <c r="I84" s="61">
        <v>10.7</v>
      </c>
      <c r="J84" s="62">
        <f>I84/('Table 1'!$F$7/25000)</f>
        <v>1.6212415983320909</v>
      </c>
      <c r="K84" s="45">
        <v>0.65420560000000005</v>
      </c>
      <c r="L84" s="197">
        <v>30</v>
      </c>
    </row>
    <row r="85" spans="1:12">
      <c r="B85" s="196" t="s">
        <v>242</v>
      </c>
      <c r="C85" s="44" t="s">
        <v>243</v>
      </c>
      <c r="D85" s="44" t="s">
        <v>86</v>
      </c>
      <c r="E85" s="61">
        <v>3.75</v>
      </c>
      <c r="F85" s="61">
        <v>0</v>
      </c>
      <c r="G85" s="61">
        <v>3.75</v>
      </c>
      <c r="H85" s="61">
        <v>10.36</v>
      </c>
      <c r="I85" s="61">
        <v>14.11</v>
      </c>
      <c r="J85" s="62">
        <f>I85/('Table 1'!$F$7/25000)</f>
        <v>2.1379176591089535</v>
      </c>
      <c r="K85" s="45">
        <v>0.26576899999999998</v>
      </c>
      <c r="L85" s="197">
        <v>98</v>
      </c>
    </row>
    <row r="86" spans="1:12">
      <c r="B86" s="196" t="s">
        <v>244</v>
      </c>
      <c r="C86" s="44" t="s">
        <v>245</v>
      </c>
      <c r="D86" s="44" t="s">
        <v>86</v>
      </c>
      <c r="E86" s="61">
        <v>7</v>
      </c>
      <c r="F86" s="61">
        <v>0</v>
      </c>
      <c r="G86" s="61">
        <v>7</v>
      </c>
      <c r="H86" s="61">
        <v>11.55</v>
      </c>
      <c r="I86" s="61">
        <v>18.55</v>
      </c>
      <c r="J86" s="62">
        <f>I86/('Table 1'!$F$7/25000)</f>
        <v>2.8106571634635782</v>
      </c>
      <c r="K86" s="45">
        <v>0.37735849999999999</v>
      </c>
      <c r="L86" s="197">
        <v>1445</v>
      </c>
    </row>
    <row r="87" spans="1:12">
      <c r="B87" s="196" t="s">
        <v>246</v>
      </c>
      <c r="C87" s="44" t="s">
        <v>247</v>
      </c>
      <c r="D87" s="44" t="s">
        <v>86</v>
      </c>
      <c r="E87" s="61">
        <v>7</v>
      </c>
      <c r="F87" s="61">
        <v>4</v>
      </c>
      <c r="G87" s="61">
        <v>11</v>
      </c>
      <c r="H87" s="61">
        <v>45.49</v>
      </c>
      <c r="I87" s="61">
        <v>56.49</v>
      </c>
      <c r="J87" s="62">
        <f>I87/('Table 1'!$F$7/25000)</f>
        <v>8.5592465317551234</v>
      </c>
      <c r="K87" s="45">
        <v>0.1239157</v>
      </c>
      <c r="L87" s="197">
        <v>163</v>
      </c>
    </row>
    <row r="88" spans="1:12">
      <c r="B88" s="196" t="s">
        <v>248</v>
      </c>
      <c r="C88" s="44" t="s">
        <v>249</v>
      </c>
      <c r="D88" s="44" t="s">
        <v>86</v>
      </c>
      <c r="E88" s="61">
        <v>136.5</v>
      </c>
      <c r="F88" s="61">
        <v>0</v>
      </c>
      <c r="G88" s="61">
        <v>136.5</v>
      </c>
      <c r="H88" s="61">
        <v>116</v>
      </c>
      <c r="I88" s="61">
        <v>252.5</v>
      </c>
      <c r="J88" s="62">
        <f>I88/('Table 1'!$F$7/25000)</f>
        <v>38.258271362509625</v>
      </c>
      <c r="K88" s="45">
        <v>0.54059409999999997</v>
      </c>
      <c r="L88" s="197">
        <v>0</v>
      </c>
    </row>
    <row r="89" spans="1:12">
      <c r="B89" s="196" t="s">
        <v>250</v>
      </c>
      <c r="C89" s="44" t="s">
        <v>251</v>
      </c>
      <c r="D89" s="44" t="s">
        <v>86</v>
      </c>
      <c r="E89" s="61">
        <v>1</v>
      </c>
      <c r="F89" s="61">
        <v>0</v>
      </c>
      <c r="G89" s="61">
        <v>1</v>
      </c>
      <c r="H89" s="61">
        <v>7.5</v>
      </c>
      <c r="I89" s="61">
        <v>8.5</v>
      </c>
      <c r="J89" s="62">
        <f>I89/('Table 1'!$F$7/25000)</f>
        <v>1.2879022042825021</v>
      </c>
      <c r="K89" s="45">
        <v>0.1176471</v>
      </c>
      <c r="L89" s="197">
        <v>287</v>
      </c>
    </row>
    <row r="90" spans="1:12">
      <c r="B90" s="196" t="s">
        <v>252</v>
      </c>
      <c r="C90" s="44" t="s">
        <v>253</v>
      </c>
      <c r="D90" s="44" t="s">
        <v>86</v>
      </c>
      <c r="E90" s="61">
        <v>11</v>
      </c>
      <c r="F90" s="61">
        <v>0.3</v>
      </c>
      <c r="G90" s="61">
        <v>11.3</v>
      </c>
      <c r="H90" s="61">
        <v>21.1</v>
      </c>
      <c r="I90" s="61">
        <v>32.4</v>
      </c>
      <c r="J90" s="62">
        <f>I90/('Table 1'!$F$7/25000)</f>
        <v>4.909180166912126</v>
      </c>
      <c r="K90" s="45">
        <v>0.33950619999999998</v>
      </c>
      <c r="L90" s="197">
        <v>245</v>
      </c>
    </row>
    <row r="91" spans="1:12" ht="13.5" thickBot="1">
      <c r="B91" s="199" t="s">
        <v>254</v>
      </c>
      <c r="C91" s="200" t="s">
        <v>255</v>
      </c>
      <c r="D91" s="200" t="s">
        <v>86</v>
      </c>
      <c r="E91" s="201">
        <v>6</v>
      </c>
      <c r="F91" s="201">
        <v>1</v>
      </c>
      <c r="G91" s="201">
        <v>7</v>
      </c>
      <c r="H91" s="201">
        <v>29.68</v>
      </c>
      <c r="I91" s="201">
        <v>36.68</v>
      </c>
      <c r="J91" s="202">
        <f>I91/('Table 1'!$F$7/25000)</f>
        <v>5.5576768062449622</v>
      </c>
      <c r="K91" s="203">
        <v>0.1635769</v>
      </c>
      <c r="L91" s="204">
        <v>49</v>
      </c>
    </row>
    <row r="93" spans="1:12" ht="13.5" thickBot="1"/>
    <row r="94" spans="1:12" s="31" customFormat="1" ht="13.5">
      <c r="A94" s="47"/>
      <c r="B94" s="207" t="s">
        <v>159</v>
      </c>
      <c r="C94" s="546" t="s">
        <v>272</v>
      </c>
      <c r="D94" s="547"/>
      <c r="E94" s="48">
        <f>SUM(E$8:E$91)</f>
        <v>781.17</v>
      </c>
      <c r="F94" s="48">
        <f>SUM(F$8:F$91)</f>
        <v>50.769999999999996</v>
      </c>
      <c r="G94" s="48">
        <f>SUM(G$8:G$91)</f>
        <v>831.93999999999994</v>
      </c>
      <c r="H94" s="48">
        <f>SUM(H$8:H$91)</f>
        <v>2299.9899999999998</v>
      </c>
      <c r="I94" s="48">
        <f>SUM(I$8:I$91)</f>
        <v>3131.9300000000003</v>
      </c>
      <c r="J94" s="48"/>
      <c r="K94" s="49"/>
      <c r="L94" s="50">
        <f>SUM(L$8:L$91)</f>
        <v>43713</v>
      </c>
    </row>
    <row r="95" spans="1:12" s="31" customFormat="1" ht="15.75">
      <c r="A95" s="47"/>
      <c r="B95" s="208" t="s">
        <v>159</v>
      </c>
      <c r="C95" s="209" t="s">
        <v>159</v>
      </c>
      <c r="D95" s="210" t="s">
        <v>256</v>
      </c>
      <c r="E95" s="51">
        <f t="shared" ref="E95:L95" si="0">AVERAGE(E8:E91)</f>
        <v>9.2996428571428567</v>
      </c>
      <c r="F95" s="51">
        <f t="shared" si="0"/>
        <v>0.60440476190476189</v>
      </c>
      <c r="G95" s="51">
        <f t="shared" si="0"/>
        <v>9.9040476190476188</v>
      </c>
      <c r="H95" s="51">
        <f t="shared" si="0"/>
        <v>27.380833333333332</v>
      </c>
      <c r="I95" s="51">
        <f t="shared" si="0"/>
        <v>37.284880952380959</v>
      </c>
      <c r="J95" s="51">
        <f t="shared" si="0"/>
        <v>5.6493271017626032</v>
      </c>
      <c r="K95" s="51">
        <f t="shared" si="0"/>
        <v>0.22792823214285707</v>
      </c>
      <c r="L95" s="54">
        <f t="shared" si="0"/>
        <v>520.39285714285711</v>
      </c>
    </row>
    <row r="96" spans="1:12" s="31" customFormat="1" ht="15.75">
      <c r="A96" s="47"/>
      <c r="B96" s="208" t="s">
        <v>159</v>
      </c>
      <c r="C96" s="209" t="s">
        <v>159</v>
      </c>
      <c r="D96" s="210" t="s">
        <v>257</v>
      </c>
      <c r="E96" s="51">
        <v>2</v>
      </c>
      <c r="F96" s="51">
        <v>0</v>
      </c>
      <c r="G96" s="51">
        <v>2</v>
      </c>
      <c r="H96" s="51">
        <v>9.6050000000000004</v>
      </c>
      <c r="I96" s="51">
        <v>11.7575</v>
      </c>
      <c r="J96" s="52">
        <v>5.6101617424118553</v>
      </c>
      <c r="K96" s="53">
        <v>0.11682435000000001</v>
      </c>
      <c r="L96" s="54">
        <v>259</v>
      </c>
    </row>
    <row r="97" spans="1:12" s="31" customFormat="1" ht="15.75">
      <c r="A97" s="47"/>
      <c r="B97" s="208" t="s">
        <v>159</v>
      </c>
      <c r="C97" s="209" t="s">
        <v>159</v>
      </c>
      <c r="D97" s="210" t="s">
        <v>258</v>
      </c>
      <c r="E97" s="51">
        <v>4</v>
      </c>
      <c r="F97" s="51">
        <v>0</v>
      </c>
      <c r="G97" s="51">
        <v>4.3450000000000006</v>
      </c>
      <c r="H97" s="51">
        <v>17.975000000000001</v>
      </c>
      <c r="I97" s="51">
        <v>22.75</v>
      </c>
      <c r="J97" s="52">
        <v>7.5163103565062057</v>
      </c>
      <c r="K97" s="53">
        <v>0.2</v>
      </c>
      <c r="L97" s="54">
        <v>559</v>
      </c>
    </row>
    <row r="98" spans="1:12" s="31" customFormat="1" ht="16.5" thickBot="1">
      <c r="A98" s="47"/>
      <c r="B98" s="211" t="s">
        <v>159</v>
      </c>
      <c r="C98" s="212" t="s">
        <v>159</v>
      </c>
      <c r="D98" s="213" t="s">
        <v>259</v>
      </c>
      <c r="E98" s="55">
        <v>7.875</v>
      </c>
      <c r="F98" s="55">
        <v>1</v>
      </c>
      <c r="G98" s="55">
        <v>8</v>
      </c>
      <c r="H98" s="55">
        <v>32.112500000000004</v>
      </c>
      <c r="I98" s="55">
        <v>44.392499999999998</v>
      </c>
      <c r="J98" s="56">
        <v>9.7073332060180295</v>
      </c>
      <c r="K98" s="57">
        <v>0.29051332499999999</v>
      </c>
      <c r="L98" s="58">
        <v>2500.5</v>
      </c>
    </row>
  </sheetData>
  <autoFilter ref="B7:L7" xr:uid="{2A5019C9-4FA0-2245-9010-4D9D4B1703CC}"/>
  <mergeCells count="3">
    <mergeCell ref="C94:D94"/>
    <mergeCell ref="D3:E3"/>
    <mergeCell ref="D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96"/>
  <sheetViews>
    <sheetView workbookViewId="0">
      <pane xSplit="3" ySplit="6" topLeftCell="G7" activePane="bottomRight" state="frozen"/>
      <selection pane="topRight" activeCell="D1" sqref="D1"/>
      <selection pane="bottomLeft" activeCell="A7" sqref="A7"/>
      <selection pane="bottomRight" activeCell="L88" sqref="L88"/>
    </sheetView>
  </sheetViews>
  <sheetFormatPr defaultColWidth="8.85546875" defaultRowHeight="12.75"/>
  <cols>
    <col min="1" max="1" width="8.85546875" style="38"/>
    <col min="2" max="2" width="12.5703125" style="38" customWidth="1"/>
    <col min="3" max="3" width="41" style="38" customWidth="1"/>
    <col min="4" max="4" width="11.42578125" style="38" customWidth="1"/>
    <col min="5" max="5" width="20.28515625" style="38" customWidth="1"/>
    <col min="6" max="6" width="21.28515625" style="38" customWidth="1"/>
    <col min="7" max="7" width="12.140625" style="38" bestFit="1" customWidth="1"/>
    <col min="8" max="8" width="21.85546875" style="38" customWidth="1"/>
    <col min="9" max="9" width="15.7109375" style="38" customWidth="1"/>
    <col min="10" max="10" width="12.140625" style="38" bestFit="1" customWidth="1"/>
    <col min="11" max="13" width="11.140625" style="38" bestFit="1" customWidth="1"/>
    <col min="14" max="14" width="12.140625" style="38" bestFit="1" customWidth="1"/>
    <col min="15" max="15" width="13.140625" style="38" customWidth="1"/>
    <col min="16" max="16" width="13.5703125" style="38" customWidth="1"/>
    <col min="17" max="19" width="11.140625" style="38" bestFit="1" customWidth="1"/>
    <col min="20" max="20" width="13.85546875" style="38" customWidth="1"/>
    <col min="21" max="22" width="12.42578125" style="38" customWidth="1"/>
    <col min="23" max="16384" width="8.85546875" style="38"/>
  </cols>
  <sheetData>
    <row r="1" spans="2:22" ht="19.5">
      <c r="H1" s="558" t="s">
        <v>273</v>
      </c>
      <c r="I1" s="558"/>
      <c r="J1" s="558"/>
      <c r="K1" s="558"/>
      <c r="L1" s="558"/>
      <c r="M1" s="558"/>
      <c r="N1" s="65"/>
      <c r="O1" s="65"/>
      <c r="P1" s="65"/>
      <c r="Q1" s="65"/>
      <c r="R1" s="65"/>
      <c r="S1" s="65"/>
      <c r="T1" s="65"/>
      <c r="U1" s="65"/>
      <c r="V1" s="214" t="s">
        <v>64</v>
      </c>
    </row>
    <row r="2" spans="2:22" ht="29.25" customHeight="1">
      <c r="H2" s="559" t="s">
        <v>274</v>
      </c>
      <c r="I2" s="559"/>
      <c r="J2" s="559"/>
      <c r="K2" s="559"/>
      <c r="L2" s="559"/>
      <c r="M2" s="559"/>
      <c r="N2" s="65"/>
      <c r="O2" s="65"/>
      <c r="P2" s="65"/>
      <c r="Q2" s="65"/>
      <c r="R2" s="65"/>
      <c r="S2" s="65"/>
      <c r="T2" s="65"/>
      <c r="U2" s="65"/>
      <c r="V2" s="215" t="s">
        <v>66</v>
      </c>
    </row>
    <row r="3" spans="2:22" ht="18" customHeight="1" thickBot="1">
      <c r="H3" s="73"/>
      <c r="I3" s="73"/>
      <c r="J3" s="73"/>
      <c r="K3" s="73"/>
      <c r="L3" s="73"/>
      <c r="M3" s="73"/>
      <c r="N3" s="65"/>
      <c r="O3" s="65"/>
      <c r="P3" s="65"/>
      <c r="Q3" s="65"/>
      <c r="R3" s="65"/>
      <c r="S3" s="65"/>
      <c r="T3" s="65"/>
      <c r="U3" s="65"/>
      <c r="V3" s="63"/>
    </row>
    <row r="4" spans="2:22" s="64" customFormat="1" ht="17.25" thickBot="1">
      <c r="B4" s="274"/>
      <c r="C4" s="275"/>
      <c r="D4" s="295"/>
      <c r="E4" s="296" t="s">
        <v>275</v>
      </c>
      <c r="F4" s="291" t="s">
        <v>276</v>
      </c>
      <c r="G4" s="560" t="s">
        <v>277</v>
      </c>
      <c r="H4" s="561"/>
      <c r="I4" s="562"/>
      <c r="J4" s="276"/>
      <c r="K4" s="550" t="s">
        <v>278</v>
      </c>
      <c r="L4" s="550"/>
      <c r="M4" s="550"/>
      <c r="N4" s="550"/>
      <c r="O4" s="550"/>
      <c r="P4" s="551"/>
      <c r="Q4" s="549" t="s">
        <v>279</v>
      </c>
      <c r="R4" s="550"/>
      <c r="S4" s="550"/>
      <c r="T4" s="550"/>
      <c r="U4" s="551"/>
      <c r="V4" s="277"/>
    </row>
    <row r="5" spans="2:22" s="31" customFormat="1" ht="16.5">
      <c r="B5" s="278"/>
      <c r="C5" s="235"/>
      <c r="D5" s="290" t="s">
        <v>43</v>
      </c>
      <c r="E5" s="294" t="s">
        <v>280</v>
      </c>
      <c r="F5" s="292" t="s">
        <v>281</v>
      </c>
      <c r="G5" s="147" t="s">
        <v>282</v>
      </c>
      <c r="H5" s="148" t="s">
        <v>283</v>
      </c>
      <c r="I5" s="237" t="s">
        <v>284</v>
      </c>
      <c r="J5" s="238" t="s">
        <v>285</v>
      </c>
      <c r="K5" s="239" t="s">
        <v>286</v>
      </c>
      <c r="L5" s="147" t="s">
        <v>287</v>
      </c>
      <c r="M5" s="239" t="s">
        <v>288</v>
      </c>
      <c r="N5" s="239" t="s">
        <v>289</v>
      </c>
      <c r="O5" s="239" t="s">
        <v>18</v>
      </c>
      <c r="P5" s="239" t="s">
        <v>43</v>
      </c>
      <c r="Q5" s="147" t="s">
        <v>287</v>
      </c>
      <c r="R5" s="239" t="s">
        <v>288</v>
      </c>
      <c r="S5" s="239" t="s">
        <v>289</v>
      </c>
      <c r="T5" s="239" t="s">
        <v>18</v>
      </c>
      <c r="U5" s="239" t="s">
        <v>43</v>
      </c>
      <c r="V5" s="279" t="s">
        <v>290</v>
      </c>
    </row>
    <row r="6" spans="2:22" s="31" customFormat="1" ht="34.5" thickBot="1">
      <c r="B6" s="280" t="s">
        <v>67</v>
      </c>
      <c r="C6" s="219" t="s">
        <v>68</v>
      </c>
      <c r="D6" s="151" t="s">
        <v>74</v>
      </c>
      <c r="E6" s="240" t="s">
        <v>291</v>
      </c>
      <c r="F6" s="293" t="s">
        <v>292</v>
      </c>
      <c r="G6" s="149"/>
      <c r="H6" s="236"/>
      <c r="I6" s="242" t="s">
        <v>293</v>
      </c>
      <c r="J6" s="150" t="s">
        <v>294</v>
      </c>
      <c r="K6" s="150" t="s">
        <v>295</v>
      </c>
      <c r="L6" s="240" t="s">
        <v>296</v>
      </c>
      <c r="M6" s="150" t="s">
        <v>296</v>
      </c>
      <c r="N6" s="150" t="s">
        <v>296</v>
      </c>
      <c r="O6" s="241"/>
      <c r="P6" s="150" t="s">
        <v>297</v>
      </c>
      <c r="Q6" s="240" t="s">
        <v>296</v>
      </c>
      <c r="R6" s="150" t="s">
        <v>296</v>
      </c>
      <c r="S6" s="150" t="s">
        <v>296</v>
      </c>
      <c r="T6" s="241"/>
      <c r="U6" s="150" t="s">
        <v>297</v>
      </c>
      <c r="V6" s="281" t="s">
        <v>38</v>
      </c>
    </row>
    <row r="7" spans="2:22">
      <c r="B7" s="196" t="s">
        <v>84</v>
      </c>
      <c r="C7" s="44" t="s">
        <v>85</v>
      </c>
      <c r="D7" s="44" t="s">
        <v>86</v>
      </c>
      <c r="E7" s="67">
        <v>13.66929</v>
      </c>
      <c r="F7" s="66">
        <v>34698.338459999999</v>
      </c>
      <c r="G7" s="67">
        <v>79060</v>
      </c>
      <c r="H7" s="44" t="s">
        <v>298</v>
      </c>
      <c r="I7" s="68" t="s">
        <v>299</v>
      </c>
      <c r="J7" s="70">
        <v>55546</v>
      </c>
      <c r="K7" s="67">
        <v>48340</v>
      </c>
      <c r="L7" s="67">
        <v>42497</v>
      </c>
      <c r="M7" s="70">
        <v>42300</v>
      </c>
      <c r="N7" s="67">
        <v>55080</v>
      </c>
      <c r="O7" s="69" t="s">
        <v>159</v>
      </c>
      <c r="P7" s="67">
        <v>36400</v>
      </c>
      <c r="Q7" s="69" t="s">
        <v>159</v>
      </c>
      <c r="R7" s="69" t="s">
        <v>159</v>
      </c>
      <c r="S7" s="67">
        <v>43342</v>
      </c>
      <c r="T7" s="69" t="s">
        <v>159</v>
      </c>
      <c r="U7" s="67">
        <v>27868</v>
      </c>
      <c r="V7" s="282" t="s">
        <v>159</v>
      </c>
    </row>
    <row r="8" spans="2:22">
      <c r="B8" s="196" t="s">
        <v>87</v>
      </c>
      <c r="C8" s="44" t="s">
        <v>88</v>
      </c>
      <c r="D8" s="44" t="s">
        <v>89</v>
      </c>
      <c r="E8" s="67">
        <v>11.560079999999999</v>
      </c>
      <c r="F8" s="67">
        <v>36010.690790000001</v>
      </c>
      <c r="G8" s="67">
        <v>62250</v>
      </c>
      <c r="H8" s="44" t="s">
        <v>300</v>
      </c>
      <c r="I8" s="68" t="s">
        <v>301</v>
      </c>
      <c r="J8" s="69" t="s">
        <v>159</v>
      </c>
      <c r="K8" s="67">
        <v>34008</v>
      </c>
      <c r="L8" s="69" t="s">
        <v>159</v>
      </c>
      <c r="M8" s="69" t="s">
        <v>159</v>
      </c>
      <c r="N8" s="69" t="s">
        <v>159</v>
      </c>
      <c r="O8" s="69" t="s">
        <v>159</v>
      </c>
      <c r="P8" s="69" t="s">
        <v>159</v>
      </c>
      <c r="Q8" s="69" t="s">
        <v>159</v>
      </c>
      <c r="R8" s="69" t="s">
        <v>159</v>
      </c>
      <c r="S8" s="69" t="s">
        <v>159</v>
      </c>
      <c r="T8" s="69" t="s">
        <v>159</v>
      </c>
      <c r="U8" s="67">
        <v>20903</v>
      </c>
      <c r="V8" s="283">
        <v>36900</v>
      </c>
    </row>
    <row r="9" spans="2:22">
      <c r="B9" s="196" t="s">
        <v>90</v>
      </c>
      <c r="C9" s="44" t="s">
        <v>91</v>
      </c>
      <c r="D9" s="44" t="s">
        <v>86</v>
      </c>
      <c r="E9" s="67">
        <v>11.23123</v>
      </c>
      <c r="F9" s="67">
        <v>40648.584909999998</v>
      </c>
      <c r="G9" s="67">
        <v>54288</v>
      </c>
      <c r="H9" s="44" t="s">
        <v>302</v>
      </c>
      <c r="I9" s="68" t="s">
        <v>303</v>
      </c>
      <c r="J9" s="70"/>
      <c r="K9" s="67">
        <v>31535</v>
      </c>
      <c r="L9" s="69" t="s">
        <v>159</v>
      </c>
      <c r="M9" s="69" t="s">
        <v>159</v>
      </c>
      <c r="N9" s="69" t="s">
        <v>159</v>
      </c>
      <c r="O9" s="69" t="s">
        <v>159</v>
      </c>
      <c r="P9" s="67">
        <v>29283</v>
      </c>
      <c r="Q9" s="67">
        <v>32323</v>
      </c>
      <c r="R9" s="69" t="s">
        <v>159</v>
      </c>
      <c r="S9" s="67">
        <v>4986</v>
      </c>
      <c r="T9" s="69" t="s">
        <v>159</v>
      </c>
      <c r="U9" s="67">
        <v>12116</v>
      </c>
      <c r="V9" s="284" t="s">
        <v>159</v>
      </c>
    </row>
    <row r="10" spans="2:22">
      <c r="B10" s="196" t="s">
        <v>92</v>
      </c>
      <c r="C10" s="44" t="s">
        <v>93</v>
      </c>
      <c r="D10" s="44" t="s">
        <v>89</v>
      </c>
      <c r="E10" s="67">
        <v>12.707850000000001</v>
      </c>
      <c r="F10" s="67">
        <v>41350.031510000001</v>
      </c>
      <c r="G10" s="67">
        <v>73194</v>
      </c>
      <c r="H10" s="44" t="s">
        <v>304</v>
      </c>
      <c r="I10" s="68" t="s">
        <v>305</v>
      </c>
      <c r="J10" s="69" t="s">
        <v>159</v>
      </c>
      <c r="K10" s="67">
        <v>52579</v>
      </c>
      <c r="L10" s="67">
        <v>41350</v>
      </c>
      <c r="M10" s="70">
        <v>41038</v>
      </c>
      <c r="N10" s="69" t="s">
        <v>159</v>
      </c>
      <c r="O10" s="69" t="s">
        <v>159</v>
      </c>
      <c r="P10" s="67">
        <v>33305</v>
      </c>
      <c r="Q10" s="67">
        <v>36026</v>
      </c>
      <c r="R10" s="67">
        <v>36130</v>
      </c>
      <c r="S10" s="69" t="s">
        <v>159</v>
      </c>
      <c r="T10" s="69" t="s">
        <v>159</v>
      </c>
      <c r="U10" s="67">
        <v>21454</v>
      </c>
      <c r="V10" s="283">
        <v>50381</v>
      </c>
    </row>
    <row r="11" spans="2:22">
      <c r="B11" s="196" t="s">
        <v>94</v>
      </c>
      <c r="C11" s="44" t="s">
        <v>95</v>
      </c>
      <c r="D11" s="44" t="s">
        <v>89</v>
      </c>
      <c r="E11" s="67">
        <v>11.03668</v>
      </c>
      <c r="F11" s="67">
        <v>34675.875</v>
      </c>
      <c r="G11" s="67">
        <v>53040</v>
      </c>
      <c r="H11" s="44" t="s">
        <v>306</v>
      </c>
      <c r="I11" s="68" t="s">
        <v>307</v>
      </c>
      <c r="J11" s="70"/>
      <c r="K11" s="67">
        <v>29000</v>
      </c>
      <c r="L11" s="67">
        <v>32000</v>
      </c>
      <c r="M11" s="70"/>
      <c r="N11" s="67"/>
      <c r="O11" s="70"/>
      <c r="P11" s="67"/>
      <c r="Q11" s="67"/>
      <c r="R11" s="67"/>
      <c r="S11" s="67"/>
      <c r="T11" s="67"/>
      <c r="U11" s="67">
        <v>21450</v>
      </c>
      <c r="V11" s="283"/>
    </row>
    <row r="12" spans="2:22">
      <c r="B12" s="196" t="s">
        <v>96</v>
      </c>
      <c r="C12" s="44" t="s">
        <v>97</v>
      </c>
      <c r="D12" s="44" t="s">
        <v>89</v>
      </c>
      <c r="E12" s="67">
        <v>8.6467100000000006</v>
      </c>
      <c r="F12" s="67">
        <v>32477.33711</v>
      </c>
      <c r="G12" s="67">
        <v>54000</v>
      </c>
      <c r="H12" s="44" t="s">
        <v>308</v>
      </c>
      <c r="I12" s="68" t="s">
        <v>301</v>
      </c>
      <c r="J12" s="69" t="s">
        <v>159</v>
      </c>
      <c r="K12" s="67">
        <v>33318</v>
      </c>
      <c r="L12" s="69" t="s">
        <v>159</v>
      </c>
      <c r="M12" s="69" t="s">
        <v>159</v>
      </c>
      <c r="N12" s="69" t="s">
        <v>159</v>
      </c>
      <c r="O12" s="69" t="s">
        <v>159</v>
      </c>
      <c r="P12" s="67">
        <v>34715</v>
      </c>
      <c r="Q12" s="69" t="s">
        <v>159</v>
      </c>
      <c r="R12" s="69" t="s">
        <v>159</v>
      </c>
      <c r="S12" s="69" t="s">
        <v>159</v>
      </c>
      <c r="T12" s="69" t="s">
        <v>159</v>
      </c>
      <c r="U12" s="67">
        <v>24335</v>
      </c>
      <c r="V12" s="283">
        <v>32487</v>
      </c>
    </row>
    <row r="13" spans="2:22">
      <c r="B13" s="196" t="s">
        <v>98</v>
      </c>
      <c r="C13" s="44" t="s">
        <v>99</v>
      </c>
      <c r="D13" s="44" t="s">
        <v>86</v>
      </c>
      <c r="E13" s="67">
        <v>16.04139</v>
      </c>
      <c r="F13" s="67">
        <v>53901.267059999998</v>
      </c>
      <c r="G13" s="67">
        <v>63982</v>
      </c>
      <c r="H13" s="44" t="s">
        <v>309</v>
      </c>
      <c r="I13" s="68" t="s">
        <v>310</v>
      </c>
      <c r="J13" s="70">
        <v>50064</v>
      </c>
      <c r="K13" s="67">
        <v>33082</v>
      </c>
      <c r="L13" s="69" t="s">
        <v>159</v>
      </c>
      <c r="M13" s="69" t="s">
        <v>159</v>
      </c>
      <c r="N13" s="69" t="s">
        <v>159</v>
      </c>
      <c r="O13" s="69" t="s">
        <v>159</v>
      </c>
      <c r="P13" s="69" t="s">
        <v>159</v>
      </c>
      <c r="Q13" s="67">
        <v>36472</v>
      </c>
      <c r="R13" s="69" t="s">
        <v>159</v>
      </c>
      <c r="S13" s="69" t="s">
        <v>159</v>
      </c>
      <c r="T13" s="69" t="s">
        <v>159</v>
      </c>
      <c r="U13" s="67">
        <v>33082</v>
      </c>
      <c r="V13" s="283">
        <v>43249</v>
      </c>
    </row>
    <row r="14" spans="2:22">
      <c r="B14" s="196" t="s">
        <v>100</v>
      </c>
      <c r="C14" s="44" t="s">
        <v>101</v>
      </c>
      <c r="D14" s="44" t="s">
        <v>86</v>
      </c>
      <c r="E14" s="67">
        <v>16.38363</v>
      </c>
      <c r="F14" s="67">
        <v>50048.856760000002</v>
      </c>
      <c r="G14" s="67">
        <v>84600</v>
      </c>
      <c r="H14" s="44" t="s">
        <v>308</v>
      </c>
      <c r="I14" s="68" t="s">
        <v>311</v>
      </c>
      <c r="J14" s="70"/>
      <c r="K14" s="69" t="s">
        <v>159</v>
      </c>
      <c r="L14" s="67">
        <v>56415</v>
      </c>
      <c r="M14" s="70">
        <v>44198</v>
      </c>
      <c r="N14" s="67">
        <v>49632</v>
      </c>
      <c r="O14" s="70">
        <v>45819</v>
      </c>
      <c r="P14" s="69" t="s">
        <v>159</v>
      </c>
      <c r="Q14" s="67">
        <v>49091</v>
      </c>
      <c r="R14" s="67">
        <v>44198</v>
      </c>
      <c r="S14" s="67">
        <v>30900</v>
      </c>
      <c r="T14" s="69" t="s">
        <v>159</v>
      </c>
      <c r="U14" s="67">
        <v>35846</v>
      </c>
      <c r="V14" s="283">
        <v>40883</v>
      </c>
    </row>
    <row r="15" spans="2:22">
      <c r="B15" s="196" t="s">
        <v>102</v>
      </c>
      <c r="C15" s="44" t="s">
        <v>103</v>
      </c>
      <c r="D15" s="44" t="s">
        <v>86</v>
      </c>
      <c r="E15" s="67">
        <v>7.6836700000000002</v>
      </c>
      <c r="F15" s="67">
        <v>64709.588239999997</v>
      </c>
      <c r="G15" s="67">
        <v>119003</v>
      </c>
      <c r="H15" s="44" t="s">
        <v>312</v>
      </c>
      <c r="I15" s="68" t="s">
        <v>313</v>
      </c>
      <c r="J15" s="70"/>
      <c r="K15" s="67">
        <v>60845</v>
      </c>
      <c r="L15" s="69" t="s">
        <v>159</v>
      </c>
      <c r="M15" s="69" t="s">
        <v>159</v>
      </c>
      <c r="N15" s="69" t="s">
        <v>159</v>
      </c>
      <c r="O15" s="69" t="s">
        <v>159</v>
      </c>
      <c r="P15" s="69" t="s">
        <v>159</v>
      </c>
      <c r="Q15" s="69" t="s">
        <v>159</v>
      </c>
      <c r="R15" s="69" t="s">
        <v>159</v>
      </c>
      <c r="S15" s="69" t="s">
        <v>159</v>
      </c>
      <c r="T15" s="69" t="s">
        <v>159</v>
      </c>
      <c r="U15" s="67">
        <v>38787</v>
      </c>
      <c r="V15" s="284" t="s">
        <v>159</v>
      </c>
    </row>
    <row r="16" spans="2:22">
      <c r="B16" s="196" t="s">
        <v>104</v>
      </c>
      <c r="C16" s="44" t="s">
        <v>105</v>
      </c>
      <c r="D16" s="44" t="s">
        <v>86</v>
      </c>
      <c r="E16" s="67">
        <v>18.062460000000002</v>
      </c>
      <c r="F16" s="67">
        <v>66539.523140000005</v>
      </c>
      <c r="G16" s="67">
        <v>132460</v>
      </c>
      <c r="H16" s="44" t="s">
        <v>314</v>
      </c>
      <c r="I16" s="68" t="s">
        <v>315</v>
      </c>
      <c r="J16" s="69" t="s">
        <v>159</v>
      </c>
      <c r="K16" s="67">
        <v>44860</v>
      </c>
      <c r="L16" s="67">
        <v>54808</v>
      </c>
      <c r="M16" s="70">
        <v>58539</v>
      </c>
      <c r="N16" s="67">
        <v>53410</v>
      </c>
      <c r="O16" s="69" t="s">
        <v>159</v>
      </c>
      <c r="P16" s="69" t="s">
        <v>159</v>
      </c>
      <c r="Q16" s="67">
        <v>49587</v>
      </c>
      <c r="R16" s="67">
        <v>47132</v>
      </c>
      <c r="S16" s="69" t="s">
        <v>159</v>
      </c>
      <c r="T16" s="69" t="s">
        <v>159</v>
      </c>
      <c r="U16" s="67">
        <v>31805.72</v>
      </c>
      <c r="V16" s="284" t="s">
        <v>159</v>
      </c>
    </row>
    <row r="17" spans="2:22">
      <c r="B17" s="196" t="s">
        <v>106</v>
      </c>
      <c r="C17" s="44" t="s">
        <v>107</v>
      </c>
      <c r="D17" s="44" t="s">
        <v>86</v>
      </c>
      <c r="E17" s="67">
        <v>13.72138</v>
      </c>
      <c r="F17" s="67">
        <v>52469.519829999997</v>
      </c>
      <c r="G17" s="67">
        <v>89295</v>
      </c>
      <c r="H17" s="44" t="s">
        <v>316</v>
      </c>
      <c r="I17" s="68" t="s">
        <v>317</v>
      </c>
      <c r="J17" s="70">
        <v>53620</v>
      </c>
      <c r="K17" s="69" t="s">
        <v>159</v>
      </c>
      <c r="L17" s="69" t="s">
        <v>159</v>
      </c>
      <c r="M17" s="69" t="s">
        <v>159</v>
      </c>
      <c r="N17" s="69" t="s">
        <v>159</v>
      </c>
      <c r="O17" s="69" t="s">
        <v>159</v>
      </c>
      <c r="P17" s="69" t="s">
        <v>159</v>
      </c>
      <c r="Q17" s="69" t="s">
        <v>159</v>
      </c>
      <c r="R17" s="67">
        <v>44863</v>
      </c>
      <c r="S17" s="69" t="s">
        <v>159</v>
      </c>
      <c r="T17" s="69" t="s">
        <v>159</v>
      </c>
      <c r="U17" s="67">
        <v>27500</v>
      </c>
      <c r="V17" s="284" t="s">
        <v>159</v>
      </c>
    </row>
    <row r="18" spans="2:22">
      <c r="B18" s="196" t="s">
        <v>108</v>
      </c>
      <c r="C18" s="44" t="s">
        <v>109</v>
      </c>
      <c r="D18" s="44" t="s">
        <v>86</v>
      </c>
      <c r="E18" s="67">
        <v>14.91818</v>
      </c>
      <c r="F18" s="67">
        <v>57228.395499999999</v>
      </c>
      <c r="G18" s="67">
        <v>95472</v>
      </c>
      <c r="H18" s="44" t="s">
        <v>318</v>
      </c>
      <c r="I18" s="68" t="s">
        <v>311</v>
      </c>
      <c r="J18" s="70"/>
      <c r="K18" s="67">
        <v>62322</v>
      </c>
      <c r="L18" s="67">
        <v>52687</v>
      </c>
      <c r="M18" s="70">
        <v>52687</v>
      </c>
      <c r="N18" s="67">
        <v>61755</v>
      </c>
      <c r="O18" s="70">
        <v>52687</v>
      </c>
      <c r="P18" s="67">
        <v>42756</v>
      </c>
      <c r="Q18" s="67">
        <v>52687</v>
      </c>
      <c r="R18" s="67">
        <v>52687</v>
      </c>
      <c r="S18" s="67">
        <v>52687</v>
      </c>
      <c r="T18" s="67">
        <v>52687</v>
      </c>
      <c r="U18" s="67">
        <v>37872</v>
      </c>
      <c r="V18" s="283"/>
    </row>
    <row r="19" spans="2:22">
      <c r="B19" s="196" t="s">
        <v>110</v>
      </c>
      <c r="C19" s="44" t="s">
        <v>111</v>
      </c>
      <c r="D19" s="44" t="s">
        <v>86</v>
      </c>
      <c r="E19" s="67">
        <v>13.46519</v>
      </c>
      <c r="F19" s="67">
        <v>53725.476190000001</v>
      </c>
      <c r="G19" s="67">
        <v>69699</v>
      </c>
      <c r="H19" s="44" t="s">
        <v>308</v>
      </c>
      <c r="I19" s="68" t="s">
        <v>301</v>
      </c>
      <c r="J19" s="69" t="s">
        <v>159</v>
      </c>
      <c r="K19" s="67">
        <v>48704</v>
      </c>
      <c r="L19" s="67">
        <v>48704</v>
      </c>
      <c r="M19" s="70">
        <v>48704</v>
      </c>
      <c r="N19" s="67">
        <v>48704</v>
      </c>
      <c r="O19" s="70">
        <v>37760</v>
      </c>
      <c r="P19" s="67">
        <v>37760</v>
      </c>
      <c r="Q19" s="67">
        <v>48704</v>
      </c>
      <c r="R19" s="67">
        <v>48704</v>
      </c>
      <c r="S19" s="67">
        <v>48704</v>
      </c>
      <c r="T19" s="69" t="s">
        <v>159</v>
      </c>
      <c r="U19" s="67">
        <v>35821</v>
      </c>
      <c r="V19" s="284" t="s">
        <v>159</v>
      </c>
    </row>
    <row r="20" spans="2:22">
      <c r="B20" s="196" t="s">
        <v>112</v>
      </c>
      <c r="C20" s="44" t="s">
        <v>113</v>
      </c>
      <c r="D20" s="44" t="s">
        <v>86</v>
      </c>
      <c r="E20" s="67">
        <v>11.10722</v>
      </c>
      <c r="F20" s="67">
        <v>32181.918369999999</v>
      </c>
      <c r="G20" s="67">
        <v>71400</v>
      </c>
      <c r="H20" s="44" t="s">
        <v>319</v>
      </c>
      <c r="I20" s="68" t="s">
        <v>301</v>
      </c>
      <c r="J20" s="69" t="s">
        <v>159</v>
      </c>
      <c r="K20" s="69" t="s">
        <v>159</v>
      </c>
      <c r="L20" s="69" t="s">
        <v>159</v>
      </c>
      <c r="M20" s="69" t="s">
        <v>159</v>
      </c>
      <c r="N20" s="69" t="s">
        <v>159</v>
      </c>
      <c r="O20" s="69" t="s">
        <v>159</v>
      </c>
      <c r="P20" s="69" t="s">
        <v>159</v>
      </c>
      <c r="Q20" s="69" t="s">
        <v>159</v>
      </c>
      <c r="R20" s="69" t="s">
        <v>159</v>
      </c>
      <c r="S20" s="69" t="s">
        <v>159</v>
      </c>
      <c r="T20" s="69" t="s">
        <v>159</v>
      </c>
      <c r="U20" s="69" t="s">
        <v>159</v>
      </c>
      <c r="V20" s="284" t="s">
        <v>159</v>
      </c>
    </row>
    <row r="21" spans="2:22">
      <c r="B21" s="196" t="s">
        <v>114</v>
      </c>
      <c r="C21" s="44" t="s">
        <v>115</v>
      </c>
      <c r="D21" s="44" t="s">
        <v>86</v>
      </c>
      <c r="E21" s="67">
        <v>11.983790000000001</v>
      </c>
      <c r="F21" s="67">
        <v>41497.193500000001</v>
      </c>
      <c r="G21" s="67">
        <v>60156</v>
      </c>
      <c r="H21" s="44" t="s">
        <v>308</v>
      </c>
      <c r="I21" s="68" t="s">
        <v>320</v>
      </c>
      <c r="J21" s="69" t="s">
        <v>159</v>
      </c>
      <c r="K21" s="69" t="s">
        <v>159</v>
      </c>
      <c r="L21" s="69" t="s">
        <v>159</v>
      </c>
      <c r="M21" s="69" t="s">
        <v>159</v>
      </c>
      <c r="N21" s="69" t="s">
        <v>159</v>
      </c>
      <c r="O21" s="69" t="s">
        <v>159</v>
      </c>
      <c r="P21" s="67">
        <v>29916</v>
      </c>
      <c r="Q21" s="69" t="s">
        <v>159</v>
      </c>
      <c r="R21" s="69" t="s">
        <v>159</v>
      </c>
      <c r="S21" s="69" t="s">
        <v>159</v>
      </c>
      <c r="T21" s="69" t="s">
        <v>159</v>
      </c>
      <c r="U21" s="67">
        <v>25547</v>
      </c>
      <c r="V21" s="284" t="s">
        <v>159</v>
      </c>
    </row>
    <row r="22" spans="2:22">
      <c r="B22" s="196" t="s">
        <v>116</v>
      </c>
      <c r="C22" s="44" t="s">
        <v>117</v>
      </c>
      <c r="D22" s="44" t="s">
        <v>86</v>
      </c>
      <c r="E22" s="67">
        <v>18.24089</v>
      </c>
      <c r="F22" s="67">
        <v>60282.056149999997</v>
      </c>
      <c r="G22" s="67">
        <v>91800</v>
      </c>
      <c r="H22" s="44" t="s">
        <v>321</v>
      </c>
      <c r="I22" s="68" t="s">
        <v>301</v>
      </c>
      <c r="J22" s="70">
        <v>68000</v>
      </c>
      <c r="K22" s="67">
        <v>44655</v>
      </c>
      <c r="L22" s="67">
        <v>47878</v>
      </c>
      <c r="M22" s="70">
        <v>52017</v>
      </c>
      <c r="N22" s="67">
        <v>54307</v>
      </c>
      <c r="O22" s="69" t="s">
        <v>159</v>
      </c>
      <c r="P22" s="67">
        <v>40617</v>
      </c>
      <c r="Q22" s="69" t="s">
        <v>159</v>
      </c>
      <c r="R22" s="67">
        <v>46465</v>
      </c>
      <c r="S22" s="69" t="s">
        <v>159</v>
      </c>
      <c r="T22" s="69" t="s">
        <v>159</v>
      </c>
      <c r="U22" s="67">
        <v>32445</v>
      </c>
      <c r="V22" s="284" t="s">
        <v>159</v>
      </c>
    </row>
    <row r="23" spans="2:22">
      <c r="B23" s="196" t="s">
        <v>118</v>
      </c>
      <c r="C23" s="44" t="s">
        <v>119</v>
      </c>
      <c r="D23" s="44" t="s">
        <v>120</v>
      </c>
      <c r="E23" s="67">
        <v>38.233139999999999</v>
      </c>
      <c r="F23" s="67">
        <v>65902.464789999998</v>
      </c>
      <c r="G23" s="67">
        <v>143787</v>
      </c>
      <c r="H23" s="44" t="s">
        <v>322</v>
      </c>
      <c r="I23" s="68" t="s">
        <v>305</v>
      </c>
      <c r="J23" s="70">
        <v>98896</v>
      </c>
      <c r="K23" s="69" t="s">
        <v>159</v>
      </c>
      <c r="L23" s="67">
        <v>79901</v>
      </c>
      <c r="M23" s="69" t="s">
        <v>159</v>
      </c>
      <c r="N23" s="67">
        <v>67758</v>
      </c>
      <c r="O23" s="69" t="s">
        <v>159</v>
      </c>
      <c r="P23" s="67">
        <v>48519</v>
      </c>
      <c r="Q23" s="67">
        <v>67016</v>
      </c>
      <c r="R23" s="67">
        <v>63832</v>
      </c>
      <c r="S23" s="69" t="s">
        <v>159</v>
      </c>
      <c r="T23" s="67">
        <v>52727</v>
      </c>
      <c r="U23" s="69" t="s">
        <v>159</v>
      </c>
      <c r="V23" s="284" t="s">
        <v>159</v>
      </c>
    </row>
    <row r="24" spans="2:22">
      <c r="B24" s="196" t="s">
        <v>121</v>
      </c>
      <c r="C24" s="44" t="s">
        <v>122</v>
      </c>
      <c r="D24" s="44" t="s">
        <v>86</v>
      </c>
      <c r="E24" s="67">
        <v>26.325880000000002</v>
      </c>
      <c r="F24" s="67">
        <v>68127.97176</v>
      </c>
      <c r="G24" s="67">
        <v>130295</v>
      </c>
      <c r="H24" s="44" t="s">
        <v>323</v>
      </c>
      <c r="I24" s="68" t="s">
        <v>301</v>
      </c>
      <c r="J24" s="70">
        <v>96200</v>
      </c>
      <c r="K24" s="67">
        <v>71944</v>
      </c>
      <c r="L24" s="67">
        <v>71348</v>
      </c>
      <c r="M24" s="70">
        <v>79940</v>
      </c>
      <c r="N24" s="67">
        <v>79209</v>
      </c>
      <c r="O24" s="69" t="s">
        <v>159</v>
      </c>
      <c r="P24" s="67">
        <v>57217</v>
      </c>
      <c r="Q24" s="67">
        <v>53638</v>
      </c>
      <c r="R24" s="67">
        <v>59074</v>
      </c>
      <c r="S24" s="67">
        <v>70316</v>
      </c>
      <c r="T24" s="69" t="s">
        <v>159</v>
      </c>
      <c r="U24" s="67">
        <v>30073</v>
      </c>
      <c r="V24" s="283">
        <v>94039</v>
      </c>
    </row>
    <row r="25" spans="2:22">
      <c r="B25" s="196" t="s">
        <v>123</v>
      </c>
      <c r="C25" s="44" t="s">
        <v>124</v>
      </c>
      <c r="D25" s="44" t="s">
        <v>86</v>
      </c>
      <c r="E25" s="67">
        <v>13.60581</v>
      </c>
      <c r="F25" s="67">
        <v>58858.742859999998</v>
      </c>
      <c r="G25" s="67">
        <v>84131</v>
      </c>
      <c r="H25" s="44" t="s">
        <v>324</v>
      </c>
      <c r="I25" s="68" t="s">
        <v>325</v>
      </c>
      <c r="J25" s="70"/>
      <c r="K25" s="67">
        <v>54587</v>
      </c>
      <c r="L25" s="67">
        <v>46830</v>
      </c>
      <c r="M25" s="70"/>
      <c r="N25" s="67"/>
      <c r="O25" s="70"/>
      <c r="P25" s="67">
        <v>42848</v>
      </c>
      <c r="Q25" s="67"/>
      <c r="R25" s="67">
        <v>48151</v>
      </c>
      <c r="S25" s="67">
        <v>44598</v>
      </c>
      <c r="T25" s="67"/>
      <c r="U25" s="67">
        <v>32493</v>
      </c>
      <c r="V25" s="283"/>
    </row>
    <row r="26" spans="2:22">
      <c r="B26" s="196" t="s">
        <v>125</v>
      </c>
      <c r="C26" s="44" t="s">
        <v>126</v>
      </c>
      <c r="D26" s="44" t="s">
        <v>86</v>
      </c>
      <c r="E26" s="67">
        <v>10.097939999999999</v>
      </c>
      <c r="F26" s="67">
        <v>49908.712330000002</v>
      </c>
      <c r="G26" s="67">
        <v>72040</v>
      </c>
      <c r="H26" s="44" t="s">
        <v>326</v>
      </c>
      <c r="I26" s="68" t="s">
        <v>301</v>
      </c>
      <c r="J26" s="69" t="s">
        <v>159</v>
      </c>
      <c r="K26" s="69" t="s">
        <v>159</v>
      </c>
      <c r="L26" s="67">
        <v>37714</v>
      </c>
      <c r="M26" s="70">
        <v>36527</v>
      </c>
      <c r="N26" s="67">
        <v>40430</v>
      </c>
      <c r="O26" s="69" t="s">
        <v>159</v>
      </c>
      <c r="P26" s="67">
        <v>37053</v>
      </c>
      <c r="Q26" s="69" t="s">
        <v>159</v>
      </c>
      <c r="R26" s="69" t="s">
        <v>159</v>
      </c>
      <c r="S26" s="69" t="s">
        <v>159</v>
      </c>
      <c r="T26" s="69" t="s">
        <v>159</v>
      </c>
      <c r="U26" s="67">
        <v>29256</v>
      </c>
      <c r="V26" s="284" t="s">
        <v>159</v>
      </c>
    </row>
    <row r="27" spans="2:22">
      <c r="B27" s="196" t="s">
        <v>127</v>
      </c>
      <c r="C27" s="44" t="s">
        <v>128</v>
      </c>
      <c r="D27" s="44" t="s">
        <v>86</v>
      </c>
      <c r="E27" s="67">
        <v>22.13738</v>
      </c>
      <c r="F27" s="67">
        <v>52098.786610000003</v>
      </c>
      <c r="G27" s="67">
        <v>66272</v>
      </c>
      <c r="H27" s="44" t="s">
        <v>327</v>
      </c>
      <c r="I27" s="68" t="s">
        <v>328</v>
      </c>
      <c r="J27" s="70"/>
      <c r="K27" s="67">
        <v>38752</v>
      </c>
      <c r="L27" s="67">
        <v>36150</v>
      </c>
      <c r="M27" s="70">
        <v>37588</v>
      </c>
      <c r="N27" s="67">
        <v>42303</v>
      </c>
      <c r="O27" s="70">
        <v>34561</v>
      </c>
      <c r="P27" s="67">
        <v>30195</v>
      </c>
      <c r="Q27" s="67">
        <v>36150</v>
      </c>
      <c r="R27" s="67">
        <v>37588</v>
      </c>
      <c r="S27" s="67">
        <v>42303</v>
      </c>
      <c r="T27" s="67">
        <v>30975</v>
      </c>
      <c r="U27" s="67">
        <v>30195</v>
      </c>
      <c r="V27" s="283">
        <v>40311</v>
      </c>
    </row>
    <row r="28" spans="2:22">
      <c r="B28" s="196" t="s">
        <v>129</v>
      </c>
      <c r="C28" s="44" t="s">
        <v>130</v>
      </c>
      <c r="D28" s="44" t="s">
        <v>89</v>
      </c>
      <c r="E28" s="67">
        <v>6.9004700000000003</v>
      </c>
      <c r="F28" s="67">
        <v>45692.644979999997</v>
      </c>
      <c r="G28" s="67">
        <v>73500</v>
      </c>
      <c r="H28" s="44" t="s">
        <v>329</v>
      </c>
      <c r="I28" s="68" t="s">
        <v>299</v>
      </c>
      <c r="J28" s="70"/>
      <c r="K28" s="67">
        <v>38651</v>
      </c>
      <c r="L28" s="67">
        <v>30406</v>
      </c>
      <c r="M28" s="70">
        <v>39671</v>
      </c>
      <c r="N28" s="67">
        <v>53310</v>
      </c>
      <c r="O28" s="70">
        <v>39967</v>
      </c>
      <c r="P28" s="69" t="s">
        <v>159</v>
      </c>
      <c r="Q28" s="69" t="s">
        <v>159</v>
      </c>
      <c r="R28" s="67">
        <v>46384</v>
      </c>
      <c r="S28" s="69" t="s">
        <v>159</v>
      </c>
      <c r="T28" s="69" t="s">
        <v>159</v>
      </c>
      <c r="U28" s="67">
        <v>11379</v>
      </c>
      <c r="V28" s="283">
        <v>41600</v>
      </c>
    </row>
    <row r="29" spans="2:22">
      <c r="B29" s="196" t="s">
        <v>131</v>
      </c>
      <c r="C29" s="44" t="s">
        <v>132</v>
      </c>
      <c r="D29" s="44" t="s">
        <v>86</v>
      </c>
      <c r="E29" s="67">
        <v>22.80829</v>
      </c>
      <c r="F29" s="67">
        <v>51042.173300000002</v>
      </c>
      <c r="G29" s="67">
        <v>110000</v>
      </c>
      <c r="H29" s="44" t="s">
        <v>330</v>
      </c>
      <c r="I29" s="68" t="s">
        <v>310</v>
      </c>
      <c r="J29" s="70">
        <v>73941</v>
      </c>
      <c r="K29" s="67">
        <v>51630</v>
      </c>
      <c r="L29" s="67">
        <v>47931</v>
      </c>
      <c r="M29" s="70">
        <v>47257</v>
      </c>
      <c r="N29" s="67">
        <v>41366</v>
      </c>
      <c r="O29" s="70"/>
      <c r="P29" s="67">
        <v>40737</v>
      </c>
      <c r="Q29" s="67">
        <v>40041</v>
      </c>
      <c r="R29" s="67">
        <v>40052</v>
      </c>
      <c r="S29" s="67"/>
      <c r="T29" s="67"/>
      <c r="U29" s="67">
        <v>35727</v>
      </c>
      <c r="V29" s="283"/>
    </row>
    <row r="30" spans="2:22">
      <c r="B30" s="196" t="s">
        <v>133</v>
      </c>
      <c r="C30" s="44" t="s">
        <v>134</v>
      </c>
      <c r="D30" s="44" t="s">
        <v>86</v>
      </c>
      <c r="E30" s="67">
        <v>16.199919999999999</v>
      </c>
      <c r="F30" s="67">
        <v>43429.548450000002</v>
      </c>
      <c r="G30" s="67">
        <v>65404</v>
      </c>
      <c r="H30" s="44" t="s">
        <v>331</v>
      </c>
      <c r="I30" s="68" t="s">
        <v>299</v>
      </c>
      <c r="J30" s="70">
        <v>48560</v>
      </c>
      <c r="K30" s="67">
        <v>51578</v>
      </c>
      <c r="L30" s="69" t="s">
        <v>159</v>
      </c>
      <c r="M30" s="69" t="s">
        <v>159</v>
      </c>
      <c r="N30" s="67">
        <v>51578</v>
      </c>
      <c r="O30" s="69" t="s">
        <v>159</v>
      </c>
      <c r="P30" s="69" t="s">
        <v>159</v>
      </c>
      <c r="Q30" s="67">
        <v>40538</v>
      </c>
      <c r="R30" s="67">
        <v>40538</v>
      </c>
      <c r="S30" s="69" t="s">
        <v>159</v>
      </c>
      <c r="T30" s="67">
        <v>38560</v>
      </c>
      <c r="U30" s="69" t="s">
        <v>159</v>
      </c>
      <c r="V30" s="284" t="s">
        <v>159</v>
      </c>
    </row>
    <row r="31" spans="2:22">
      <c r="B31" s="196" t="s">
        <v>135</v>
      </c>
      <c r="C31" s="44" t="s">
        <v>136</v>
      </c>
      <c r="D31" s="44" t="s">
        <v>86</v>
      </c>
      <c r="E31" s="67">
        <v>10.504619999999999</v>
      </c>
      <c r="F31" s="67">
        <v>33660.711640000001</v>
      </c>
      <c r="G31" s="67">
        <v>59786</v>
      </c>
      <c r="H31" s="44" t="s">
        <v>332</v>
      </c>
      <c r="I31" s="68" t="s">
        <v>299</v>
      </c>
      <c r="J31" s="70"/>
      <c r="K31" s="67">
        <v>0</v>
      </c>
      <c r="L31" s="67">
        <v>46228</v>
      </c>
      <c r="M31" s="70">
        <v>41610</v>
      </c>
      <c r="N31" s="67">
        <v>48540</v>
      </c>
      <c r="O31" s="70">
        <v>33896</v>
      </c>
      <c r="P31" s="67"/>
      <c r="Q31" s="67">
        <v>46228</v>
      </c>
      <c r="R31" s="67">
        <v>41610</v>
      </c>
      <c r="S31" s="67">
        <v>48540</v>
      </c>
      <c r="T31" s="67">
        <v>33896</v>
      </c>
      <c r="U31" s="67">
        <v>33871</v>
      </c>
      <c r="V31" s="283"/>
    </row>
    <row r="32" spans="2:22">
      <c r="B32" s="196" t="s">
        <v>137</v>
      </c>
      <c r="C32" s="44" t="s">
        <v>138</v>
      </c>
      <c r="D32" s="44" t="s">
        <v>86</v>
      </c>
      <c r="E32" s="67">
        <v>0</v>
      </c>
      <c r="F32" s="67">
        <v>40259.222220000003</v>
      </c>
      <c r="G32" s="67">
        <v>60952</v>
      </c>
      <c r="H32" s="44" t="s">
        <v>333</v>
      </c>
      <c r="I32" s="68" t="s">
        <v>315</v>
      </c>
      <c r="J32" s="70"/>
      <c r="K32" s="67">
        <v>26013</v>
      </c>
      <c r="L32" s="69" t="s">
        <v>159</v>
      </c>
      <c r="M32" s="69" t="s">
        <v>159</v>
      </c>
      <c r="N32" s="69" t="s">
        <v>159</v>
      </c>
      <c r="O32" s="69" t="s">
        <v>159</v>
      </c>
      <c r="P32" s="69" t="s">
        <v>159</v>
      </c>
      <c r="Q32" s="67">
        <v>30476</v>
      </c>
      <c r="R32" s="69" t="s">
        <v>159</v>
      </c>
      <c r="S32" s="69" t="s">
        <v>159</v>
      </c>
      <c r="T32" s="69" t="s">
        <v>159</v>
      </c>
      <c r="U32" s="67">
        <v>24710</v>
      </c>
      <c r="V32" s="283"/>
    </row>
    <row r="33" spans="2:22">
      <c r="B33" s="196" t="s">
        <v>139</v>
      </c>
      <c r="C33" s="44" t="s">
        <v>140</v>
      </c>
      <c r="D33" s="44" t="s">
        <v>86</v>
      </c>
      <c r="E33" s="67">
        <v>22.794090000000001</v>
      </c>
      <c r="F33" s="67">
        <v>45422.898000000001</v>
      </c>
      <c r="G33" s="67">
        <v>146324</v>
      </c>
      <c r="H33" s="44" t="s">
        <v>334</v>
      </c>
      <c r="I33" s="68" t="s">
        <v>320</v>
      </c>
      <c r="J33" s="70">
        <v>100184</v>
      </c>
      <c r="K33" s="67">
        <v>67489</v>
      </c>
      <c r="L33" s="67">
        <v>63510</v>
      </c>
      <c r="M33" s="70">
        <v>49433</v>
      </c>
      <c r="N33" s="67">
        <v>93787</v>
      </c>
      <c r="O33" s="69" t="s">
        <v>159</v>
      </c>
      <c r="P33" s="67">
        <v>41350</v>
      </c>
      <c r="Q33" s="67">
        <v>48407</v>
      </c>
      <c r="R33" s="67">
        <v>50661</v>
      </c>
      <c r="S33" s="67">
        <v>52572</v>
      </c>
      <c r="T33" s="69" t="s">
        <v>159</v>
      </c>
      <c r="U33" s="67">
        <v>38043</v>
      </c>
      <c r="V33" s="283">
        <v>60325</v>
      </c>
    </row>
    <row r="34" spans="2:22">
      <c r="B34" s="196" t="s">
        <v>141</v>
      </c>
      <c r="C34" s="44" t="s">
        <v>142</v>
      </c>
      <c r="D34" s="44" t="s">
        <v>89</v>
      </c>
      <c r="E34" s="67">
        <v>19.528500000000001</v>
      </c>
      <c r="F34" s="67">
        <v>50393.715179999999</v>
      </c>
      <c r="G34" s="67">
        <v>79635</v>
      </c>
      <c r="H34" s="44" t="s">
        <v>335</v>
      </c>
      <c r="I34" s="68" t="s">
        <v>303</v>
      </c>
      <c r="J34" s="70"/>
      <c r="K34" s="67">
        <v>39943</v>
      </c>
      <c r="L34" s="69" t="s">
        <v>159</v>
      </c>
      <c r="M34" s="69" t="s">
        <v>159</v>
      </c>
      <c r="N34" s="69" t="s">
        <v>159</v>
      </c>
      <c r="O34" s="69" t="s">
        <v>159</v>
      </c>
      <c r="P34" s="67">
        <v>35233</v>
      </c>
      <c r="Q34" s="67">
        <v>43716</v>
      </c>
      <c r="R34" s="67">
        <v>68822</v>
      </c>
      <c r="S34" s="69" t="s">
        <v>159</v>
      </c>
      <c r="T34" s="69" t="s">
        <v>159</v>
      </c>
      <c r="U34" s="67">
        <v>30051</v>
      </c>
      <c r="V34" s="284" t="s">
        <v>159</v>
      </c>
    </row>
    <row r="35" spans="2:22">
      <c r="B35" s="196" t="s">
        <v>143</v>
      </c>
      <c r="C35" s="44" t="s">
        <v>144</v>
      </c>
      <c r="D35" s="44" t="s">
        <v>86</v>
      </c>
      <c r="E35" s="67">
        <v>8.1157599999999999</v>
      </c>
      <c r="F35" s="67">
        <v>42521.7</v>
      </c>
      <c r="G35" s="67">
        <v>53148</v>
      </c>
      <c r="H35" s="44" t="s">
        <v>308</v>
      </c>
      <c r="I35" s="68" t="s">
        <v>336</v>
      </c>
      <c r="J35" s="70">
        <v>40170</v>
      </c>
      <c r="K35" s="69" t="s">
        <v>159</v>
      </c>
      <c r="L35" s="69" t="s">
        <v>159</v>
      </c>
      <c r="M35" s="69" t="s">
        <v>159</v>
      </c>
      <c r="N35" s="69" t="s">
        <v>159</v>
      </c>
      <c r="O35" s="69" t="s">
        <v>159</v>
      </c>
      <c r="P35" s="67">
        <v>27583</v>
      </c>
      <c r="Q35" s="69" t="s">
        <v>159</v>
      </c>
      <c r="R35" s="69" t="s">
        <v>159</v>
      </c>
      <c r="S35" s="69" t="s">
        <v>159</v>
      </c>
      <c r="T35" s="69" t="s">
        <v>159</v>
      </c>
      <c r="U35" s="67">
        <v>18534</v>
      </c>
      <c r="V35" s="284" t="s">
        <v>159</v>
      </c>
    </row>
    <row r="36" spans="2:22">
      <c r="B36" s="196" t="s">
        <v>145</v>
      </c>
      <c r="C36" s="44" t="s">
        <v>146</v>
      </c>
      <c r="D36" s="44" t="s">
        <v>120</v>
      </c>
      <c r="E36" s="67">
        <v>64.415840000000003</v>
      </c>
      <c r="F36" s="67">
        <v>61168.647539999998</v>
      </c>
      <c r="G36" s="67">
        <v>64761</v>
      </c>
      <c r="H36" s="44" t="s">
        <v>337</v>
      </c>
      <c r="I36" s="68" t="s">
        <v>338</v>
      </c>
      <c r="J36" s="69" t="s">
        <v>159</v>
      </c>
      <c r="K36" s="69" t="s">
        <v>159</v>
      </c>
      <c r="L36" s="69" t="s">
        <v>159</v>
      </c>
      <c r="M36" s="69" t="s">
        <v>159</v>
      </c>
      <c r="N36" s="69" t="s">
        <v>159</v>
      </c>
      <c r="O36" s="69" t="s">
        <v>159</v>
      </c>
      <c r="P36" s="69" t="s">
        <v>159</v>
      </c>
      <c r="Q36" s="67">
        <v>36000</v>
      </c>
      <c r="R36" s="67">
        <v>42355</v>
      </c>
      <c r="S36" s="67">
        <v>29162</v>
      </c>
      <c r="T36" s="69" t="s">
        <v>159</v>
      </c>
      <c r="U36" s="69" t="s">
        <v>159</v>
      </c>
      <c r="V36" s="284" t="s">
        <v>159</v>
      </c>
    </row>
    <row r="37" spans="2:22">
      <c r="B37" s="196" t="s">
        <v>147</v>
      </c>
      <c r="C37" s="44" t="s">
        <v>148</v>
      </c>
      <c r="D37" s="44" t="s">
        <v>89</v>
      </c>
      <c r="E37" s="67">
        <v>25.263449999999999</v>
      </c>
      <c r="F37" s="67">
        <v>44454.314810000003</v>
      </c>
      <c r="G37" s="67">
        <v>80496</v>
      </c>
      <c r="H37" s="44" t="s">
        <v>308</v>
      </c>
      <c r="I37" s="68" t="s">
        <v>339</v>
      </c>
      <c r="J37" s="69" t="s">
        <v>159</v>
      </c>
      <c r="K37" s="67">
        <v>44486</v>
      </c>
      <c r="L37" s="69" t="s">
        <v>159</v>
      </c>
      <c r="M37" s="69" t="s">
        <v>159</v>
      </c>
      <c r="N37" s="69" t="s">
        <v>159</v>
      </c>
      <c r="O37" s="69" t="s">
        <v>159</v>
      </c>
      <c r="P37" s="67">
        <v>30745</v>
      </c>
      <c r="Q37" s="69" t="s">
        <v>159</v>
      </c>
      <c r="R37" s="69" t="s">
        <v>159</v>
      </c>
      <c r="S37" s="69" t="s">
        <v>159</v>
      </c>
      <c r="T37" s="69" t="s">
        <v>159</v>
      </c>
      <c r="U37" s="67">
        <v>25580</v>
      </c>
      <c r="V37" s="283">
        <v>33688</v>
      </c>
    </row>
    <row r="38" spans="2:22">
      <c r="B38" s="196" t="s">
        <v>149</v>
      </c>
      <c r="C38" s="44" t="s">
        <v>150</v>
      </c>
      <c r="D38" s="44" t="s">
        <v>86</v>
      </c>
      <c r="E38" s="67">
        <v>15.15743</v>
      </c>
      <c r="F38" s="67">
        <v>54374.88983</v>
      </c>
      <c r="G38" s="67">
        <v>105164.8</v>
      </c>
      <c r="H38" s="44" t="s">
        <v>340</v>
      </c>
      <c r="I38" s="68" t="s">
        <v>301</v>
      </c>
      <c r="J38" s="70">
        <v>111675.2</v>
      </c>
      <c r="K38" s="67">
        <v>56120</v>
      </c>
      <c r="L38" s="67">
        <v>47070</v>
      </c>
      <c r="M38" s="70">
        <v>52193</v>
      </c>
      <c r="N38" s="67">
        <v>51926</v>
      </c>
      <c r="O38" s="70">
        <v>42952</v>
      </c>
      <c r="P38" s="67">
        <v>37772</v>
      </c>
      <c r="Q38" s="67">
        <v>43102</v>
      </c>
      <c r="R38" s="67">
        <v>44228</v>
      </c>
      <c r="S38" s="67">
        <v>39124</v>
      </c>
      <c r="T38" s="67">
        <v>38168</v>
      </c>
      <c r="U38" s="67">
        <v>31061</v>
      </c>
      <c r="V38" s="283">
        <v>38209</v>
      </c>
    </row>
    <row r="39" spans="2:22">
      <c r="B39" s="196" t="s">
        <v>151</v>
      </c>
      <c r="C39" s="44" t="s">
        <v>152</v>
      </c>
      <c r="D39" s="44" t="s">
        <v>86</v>
      </c>
      <c r="E39" s="67">
        <v>11.55705</v>
      </c>
      <c r="F39" s="67">
        <v>55534.794520000003</v>
      </c>
      <c r="G39" s="67">
        <v>82940</v>
      </c>
      <c r="H39" s="44" t="s">
        <v>341</v>
      </c>
      <c r="I39" s="68" t="s">
        <v>325</v>
      </c>
      <c r="J39" s="70">
        <v>62045</v>
      </c>
      <c r="K39" s="67">
        <v>35493</v>
      </c>
      <c r="L39" s="67">
        <v>50216</v>
      </c>
      <c r="M39" s="70">
        <v>53101</v>
      </c>
      <c r="N39" s="67">
        <v>50584</v>
      </c>
      <c r="O39" s="70">
        <v>47752</v>
      </c>
      <c r="P39" s="69" t="s">
        <v>159</v>
      </c>
      <c r="Q39" s="69" t="s">
        <v>159</v>
      </c>
      <c r="R39" s="69" t="s">
        <v>159</v>
      </c>
      <c r="S39" s="67">
        <v>38177</v>
      </c>
      <c r="T39" s="67">
        <v>40635</v>
      </c>
      <c r="U39" s="67">
        <v>24897</v>
      </c>
      <c r="V39" s="284" t="s">
        <v>159</v>
      </c>
    </row>
    <row r="40" spans="2:22">
      <c r="B40" s="196" t="s">
        <v>153</v>
      </c>
      <c r="C40" s="44" t="s">
        <v>154</v>
      </c>
      <c r="D40" s="44" t="s">
        <v>86</v>
      </c>
      <c r="E40" s="67">
        <v>14.201090000000001</v>
      </c>
      <c r="F40" s="67">
        <v>54404.033609999999</v>
      </c>
      <c r="G40" s="67">
        <v>110000</v>
      </c>
      <c r="H40" s="44" t="s">
        <v>342</v>
      </c>
      <c r="I40" s="68" t="s">
        <v>301</v>
      </c>
      <c r="J40" s="70">
        <v>75949</v>
      </c>
      <c r="K40" s="67">
        <v>48103</v>
      </c>
      <c r="L40" s="67">
        <v>57000</v>
      </c>
      <c r="M40" s="70">
        <v>71933</v>
      </c>
      <c r="N40" s="67">
        <v>66299</v>
      </c>
      <c r="O40" s="70">
        <v>53685</v>
      </c>
      <c r="P40" s="69" t="s">
        <v>159</v>
      </c>
      <c r="Q40" s="67">
        <v>48103</v>
      </c>
      <c r="R40" s="67">
        <v>56362</v>
      </c>
      <c r="S40" s="67">
        <v>56592</v>
      </c>
      <c r="T40" s="67">
        <v>43857</v>
      </c>
      <c r="U40" s="67">
        <v>33023</v>
      </c>
      <c r="V40" s="284" t="s">
        <v>159</v>
      </c>
    </row>
    <row r="41" spans="2:22">
      <c r="B41" s="196" t="s">
        <v>155</v>
      </c>
      <c r="C41" s="44" t="s">
        <v>156</v>
      </c>
      <c r="D41" s="44" t="s">
        <v>120</v>
      </c>
      <c r="E41" s="67">
        <v>41.388599999999997</v>
      </c>
      <c r="F41" s="67">
        <v>47848.511169999998</v>
      </c>
      <c r="G41" s="67">
        <v>68578</v>
      </c>
      <c r="H41" s="44" t="s">
        <v>343</v>
      </c>
      <c r="I41" s="68" t="s">
        <v>344</v>
      </c>
      <c r="J41" s="70"/>
      <c r="K41" s="67"/>
      <c r="L41" s="67">
        <v>39593</v>
      </c>
      <c r="M41" s="70"/>
      <c r="N41" s="67">
        <v>39593</v>
      </c>
      <c r="O41" s="70">
        <v>39593</v>
      </c>
      <c r="P41" s="67">
        <v>32573</v>
      </c>
      <c r="Q41" s="67"/>
      <c r="R41" s="67"/>
      <c r="S41" s="67"/>
      <c r="T41" s="67"/>
      <c r="U41" s="67">
        <v>10</v>
      </c>
      <c r="V41" s="283"/>
    </row>
    <row r="42" spans="2:22">
      <c r="B42" s="196" t="s">
        <v>157</v>
      </c>
      <c r="C42" s="44" t="s">
        <v>158</v>
      </c>
      <c r="D42" s="44" t="s">
        <v>120</v>
      </c>
      <c r="E42" s="67">
        <v>19.90859</v>
      </c>
      <c r="F42" s="67">
        <v>46966.453670000003</v>
      </c>
      <c r="G42" s="67">
        <v>57586.58</v>
      </c>
      <c r="H42" s="44" t="s">
        <v>345</v>
      </c>
      <c r="I42" s="68" t="s">
        <v>315</v>
      </c>
      <c r="J42" s="69" t="s">
        <v>159</v>
      </c>
      <c r="K42" s="69" t="s">
        <v>159</v>
      </c>
      <c r="L42" s="69" t="s">
        <v>159</v>
      </c>
      <c r="M42" s="69" t="s">
        <v>159</v>
      </c>
      <c r="N42" s="69" t="s">
        <v>159</v>
      </c>
      <c r="O42" s="69" t="s">
        <v>159</v>
      </c>
      <c r="P42" s="67">
        <v>27661.88</v>
      </c>
      <c r="Q42" s="69" t="s">
        <v>159</v>
      </c>
      <c r="R42" s="69" t="s">
        <v>159</v>
      </c>
      <c r="S42" s="69" t="s">
        <v>159</v>
      </c>
      <c r="T42" s="69" t="s">
        <v>159</v>
      </c>
      <c r="U42" s="67">
        <v>4711.723</v>
      </c>
      <c r="V42" s="284" t="s">
        <v>159</v>
      </c>
    </row>
    <row r="43" spans="2:22">
      <c r="B43" s="196" t="s">
        <v>159</v>
      </c>
      <c r="C43" s="44" t="s">
        <v>160</v>
      </c>
      <c r="D43" s="44" t="s">
        <v>161</v>
      </c>
      <c r="E43" s="67">
        <v>16.898309999999999</v>
      </c>
      <c r="F43" s="67">
        <v>65655.555559999993</v>
      </c>
      <c r="G43" s="67">
        <v>105517</v>
      </c>
      <c r="H43" s="44" t="s">
        <v>308</v>
      </c>
      <c r="I43" s="68" t="s">
        <v>346</v>
      </c>
      <c r="J43" s="69" t="s">
        <v>159</v>
      </c>
      <c r="K43" s="69" t="s">
        <v>159</v>
      </c>
      <c r="L43" s="69" t="s">
        <v>159</v>
      </c>
      <c r="M43" s="69" t="s">
        <v>159</v>
      </c>
      <c r="N43" s="69" t="s">
        <v>159</v>
      </c>
      <c r="O43" s="69" t="s">
        <v>159</v>
      </c>
      <c r="P43" s="69" t="s">
        <v>159</v>
      </c>
      <c r="Q43" s="69" t="s">
        <v>159</v>
      </c>
      <c r="R43" s="69" t="s">
        <v>159</v>
      </c>
      <c r="S43" s="69" t="s">
        <v>159</v>
      </c>
      <c r="T43" s="69" t="s">
        <v>159</v>
      </c>
      <c r="U43" s="67">
        <v>14000</v>
      </c>
      <c r="V43" s="284" t="s">
        <v>159</v>
      </c>
    </row>
    <row r="44" spans="2:22">
      <c r="B44" s="196" t="s">
        <v>162</v>
      </c>
      <c r="C44" s="44" t="s">
        <v>163</v>
      </c>
      <c r="D44" s="44" t="s">
        <v>86</v>
      </c>
      <c r="E44" s="67">
        <v>13.933920000000001</v>
      </c>
      <c r="F44" s="67">
        <v>56364.105960000001</v>
      </c>
      <c r="G44" s="67">
        <v>69208</v>
      </c>
      <c r="H44" s="44" t="s">
        <v>347</v>
      </c>
      <c r="I44" s="68" t="s">
        <v>315</v>
      </c>
      <c r="J44" s="69" t="s">
        <v>159</v>
      </c>
      <c r="K44" s="67">
        <v>64193</v>
      </c>
      <c r="L44" s="67">
        <v>53830</v>
      </c>
      <c r="M44" s="70">
        <v>53830</v>
      </c>
      <c r="N44" s="67">
        <v>43197</v>
      </c>
      <c r="O44" s="70">
        <v>45140</v>
      </c>
      <c r="P44" s="69" t="s">
        <v>159</v>
      </c>
      <c r="Q44" s="69" t="s">
        <v>159</v>
      </c>
      <c r="R44" s="69" t="s">
        <v>159</v>
      </c>
      <c r="S44" s="69" t="s">
        <v>159</v>
      </c>
      <c r="T44" s="69" t="s">
        <v>159</v>
      </c>
      <c r="U44" s="69" t="s">
        <v>159</v>
      </c>
      <c r="V44" s="284" t="s">
        <v>159</v>
      </c>
    </row>
    <row r="45" spans="2:22">
      <c r="B45" s="196" t="s">
        <v>164</v>
      </c>
      <c r="C45" s="44" t="s">
        <v>165</v>
      </c>
      <c r="D45" s="44" t="s">
        <v>86</v>
      </c>
      <c r="E45" s="67">
        <v>15.5983</v>
      </c>
      <c r="F45" s="67">
        <v>66236.827929999999</v>
      </c>
      <c r="G45" s="67">
        <v>143235</v>
      </c>
      <c r="H45" s="44" t="s">
        <v>348</v>
      </c>
      <c r="I45" s="68" t="s">
        <v>338</v>
      </c>
      <c r="J45" s="70">
        <v>107853</v>
      </c>
      <c r="K45" s="67">
        <v>53903</v>
      </c>
      <c r="L45" s="67">
        <v>60039</v>
      </c>
      <c r="M45" s="70">
        <v>71436</v>
      </c>
      <c r="N45" s="67">
        <v>71436</v>
      </c>
      <c r="O45" s="70">
        <v>51189</v>
      </c>
      <c r="P45" s="67"/>
      <c r="Q45" s="67">
        <v>49987</v>
      </c>
      <c r="R45" s="67">
        <v>47162</v>
      </c>
      <c r="S45" s="67">
        <v>55672</v>
      </c>
      <c r="T45" s="67">
        <v>50152</v>
      </c>
      <c r="U45" s="67">
        <v>35052</v>
      </c>
      <c r="V45" s="283">
        <v>56639</v>
      </c>
    </row>
    <row r="46" spans="2:22">
      <c r="B46" s="196" t="s">
        <v>166</v>
      </c>
      <c r="C46" s="44" t="s">
        <v>167</v>
      </c>
      <c r="D46" s="44" t="s">
        <v>86</v>
      </c>
      <c r="E46" s="67">
        <v>15.09381</v>
      </c>
      <c r="F46" s="67">
        <v>50273.363640000003</v>
      </c>
      <c r="G46" s="67">
        <v>55802</v>
      </c>
      <c r="H46" s="44" t="s">
        <v>349</v>
      </c>
      <c r="I46" s="68" t="s">
        <v>299</v>
      </c>
      <c r="J46" s="70"/>
      <c r="K46" s="67">
        <v>33014</v>
      </c>
      <c r="L46" s="69" t="s">
        <v>159</v>
      </c>
      <c r="M46" s="69" t="s">
        <v>159</v>
      </c>
      <c r="N46" s="69" t="s">
        <v>159</v>
      </c>
      <c r="O46" s="69" t="s">
        <v>159</v>
      </c>
      <c r="P46" s="69" t="s">
        <v>159</v>
      </c>
      <c r="Q46" s="69" t="s">
        <v>159</v>
      </c>
      <c r="R46" s="69" t="s">
        <v>159</v>
      </c>
      <c r="S46" s="69" t="s">
        <v>159</v>
      </c>
      <c r="T46" s="69" t="s">
        <v>159</v>
      </c>
      <c r="U46" s="67">
        <v>26815</v>
      </c>
      <c r="V46" s="284" t="s">
        <v>159</v>
      </c>
    </row>
    <row r="47" spans="2:22">
      <c r="B47" s="196" t="s">
        <v>168</v>
      </c>
      <c r="C47" s="44" t="s">
        <v>169</v>
      </c>
      <c r="D47" s="44" t="s">
        <v>86</v>
      </c>
      <c r="E47" s="67">
        <v>10.205220000000001</v>
      </c>
      <c r="F47" s="67">
        <v>41719.57576</v>
      </c>
      <c r="G47" s="67">
        <v>74559</v>
      </c>
      <c r="H47" s="44" t="s">
        <v>350</v>
      </c>
      <c r="I47" s="68" t="s">
        <v>344</v>
      </c>
      <c r="J47" s="70">
        <v>61340</v>
      </c>
      <c r="K47" s="67">
        <v>38497</v>
      </c>
      <c r="L47" s="67">
        <v>41301</v>
      </c>
      <c r="M47" s="69" t="s">
        <v>159</v>
      </c>
      <c r="N47" s="67">
        <v>47556</v>
      </c>
      <c r="O47" s="70">
        <v>31051</v>
      </c>
      <c r="P47" s="69" t="s">
        <v>159</v>
      </c>
      <c r="Q47" s="69" t="s">
        <v>159</v>
      </c>
      <c r="R47" s="67">
        <v>43276</v>
      </c>
      <c r="S47" s="69" t="s">
        <v>159</v>
      </c>
      <c r="T47" s="69" t="s">
        <v>159</v>
      </c>
      <c r="U47" s="67">
        <v>31900</v>
      </c>
      <c r="V47" s="283"/>
    </row>
    <row r="48" spans="2:22">
      <c r="B48" s="196" t="s">
        <v>170</v>
      </c>
      <c r="C48" s="44" t="s">
        <v>171</v>
      </c>
      <c r="D48" s="44" t="s">
        <v>120</v>
      </c>
      <c r="E48" s="67">
        <v>38.221229999999998</v>
      </c>
      <c r="F48" s="67">
        <v>36407.454550000002</v>
      </c>
      <c r="G48" s="67">
        <v>53496</v>
      </c>
      <c r="H48" s="44" t="s">
        <v>351</v>
      </c>
      <c r="I48" s="68" t="s">
        <v>299</v>
      </c>
      <c r="J48" s="69" t="s">
        <v>159</v>
      </c>
      <c r="K48" s="69" t="s">
        <v>159</v>
      </c>
      <c r="L48" s="69" t="s">
        <v>159</v>
      </c>
      <c r="M48" s="69" t="s">
        <v>159</v>
      </c>
      <c r="N48" s="69" t="s">
        <v>159</v>
      </c>
      <c r="O48" s="69" t="s">
        <v>159</v>
      </c>
      <c r="P48" s="69" t="s">
        <v>159</v>
      </c>
      <c r="Q48" s="69" t="s">
        <v>159</v>
      </c>
      <c r="R48" s="69" t="s">
        <v>159</v>
      </c>
      <c r="S48" s="69" t="s">
        <v>159</v>
      </c>
      <c r="T48" s="69" t="s">
        <v>159</v>
      </c>
      <c r="U48" s="69" t="s">
        <v>159</v>
      </c>
      <c r="V48" s="284" t="s">
        <v>159</v>
      </c>
    </row>
    <row r="49" spans="2:22">
      <c r="B49" s="196" t="s">
        <v>172</v>
      </c>
      <c r="C49" s="44" t="s">
        <v>173</v>
      </c>
      <c r="D49" s="44" t="s">
        <v>86</v>
      </c>
      <c r="E49" s="67">
        <v>15.70228</v>
      </c>
      <c r="F49" s="67">
        <v>58275.764710000003</v>
      </c>
      <c r="G49" s="67">
        <v>73570</v>
      </c>
      <c r="H49" s="44" t="s">
        <v>308</v>
      </c>
      <c r="I49" s="68" t="s">
        <v>315</v>
      </c>
      <c r="J49" s="70">
        <v>55706</v>
      </c>
      <c r="K49" s="69" t="s">
        <v>159</v>
      </c>
      <c r="L49" s="69" t="s">
        <v>159</v>
      </c>
      <c r="M49" s="69" t="s">
        <v>159</v>
      </c>
      <c r="N49" s="69" t="s">
        <v>159</v>
      </c>
      <c r="O49" s="69" t="s">
        <v>159</v>
      </c>
      <c r="P49" s="69" t="s">
        <v>159</v>
      </c>
      <c r="Q49" s="69" t="s">
        <v>159</v>
      </c>
      <c r="R49" s="69" t="s">
        <v>159</v>
      </c>
      <c r="S49" s="69" t="s">
        <v>159</v>
      </c>
      <c r="T49" s="69" t="s">
        <v>159</v>
      </c>
      <c r="U49" s="69" t="s">
        <v>159</v>
      </c>
      <c r="V49" s="284" t="s">
        <v>159</v>
      </c>
    </row>
    <row r="50" spans="2:22">
      <c r="B50" s="196" t="s">
        <v>174</v>
      </c>
      <c r="C50" s="44" t="s">
        <v>175</v>
      </c>
      <c r="D50" s="44" t="s">
        <v>86</v>
      </c>
      <c r="E50" s="67">
        <v>20.846800000000002</v>
      </c>
      <c r="F50" s="67">
        <v>61290.335500000001</v>
      </c>
      <c r="G50" s="67">
        <v>95614</v>
      </c>
      <c r="H50" s="44" t="s">
        <v>352</v>
      </c>
      <c r="I50" s="68" t="s">
        <v>307</v>
      </c>
      <c r="J50" s="70">
        <v>55183</v>
      </c>
      <c r="K50" s="67">
        <v>38844</v>
      </c>
      <c r="L50" s="67">
        <v>47661</v>
      </c>
      <c r="M50" s="70">
        <v>52254</v>
      </c>
      <c r="N50" s="67">
        <v>60038</v>
      </c>
      <c r="O50" s="70">
        <v>40209</v>
      </c>
      <c r="P50" s="69" t="s">
        <v>159</v>
      </c>
      <c r="Q50" s="67">
        <v>45802</v>
      </c>
      <c r="R50" s="67">
        <v>50603</v>
      </c>
      <c r="S50" s="67">
        <v>39234</v>
      </c>
      <c r="T50" s="69" t="s">
        <v>159</v>
      </c>
      <c r="U50" s="67">
        <v>28145</v>
      </c>
      <c r="V50" s="284" t="s">
        <v>159</v>
      </c>
    </row>
    <row r="51" spans="2:22">
      <c r="B51" s="196" t="s">
        <v>176</v>
      </c>
      <c r="C51" s="44" t="s">
        <v>177</v>
      </c>
      <c r="D51" s="44" t="s">
        <v>120</v>
      </c>
      <c r="E51" s="67">
        <v>27.3995</v>
      </c>
      <c r="F51" s="67">
        <v>45717.550199999998</v>
      </c>
      <c r="G51" s="67">
        <v>90955</v>
      </c>
      <c r="H51" s="44" t="s">
        <v>353</v>
      </c>
      <c r="I51" s="68" t="s">
        <v>307</v>
      </c>
      <c r="J51" s="69" t="s">
        <v>159</v>
      </c>
      <c r="K51" s="69" t="s">
        <v>159</v>
      </c>
      <c r="L51" s="69" t="s">
        <v>159</v>
      </c>
      <c r="M51" s="69" t="s">
        <v>159</v>
      </c>
      <c r="N51" s="69" t="s">
        <v>159</v>
      </c>
      <c r="O51" s="69" t="s">
        <v>159</v>
      </c>
      <c r="P51" s="69" t="s">
        <v>159</v>
      </c>
      <c r="Q51" s="69" t="s">
        <v>159</v>
      </c>
      <c r="R51" s="67">
        <v>55610</v>
      </c>
      <c r="S51" s="69" t="s">
        <v>159</v>
      </c>
      <c r="T51" s="69" t="s">
        <v>159</v>
      </c>
      <c r="U51" s="67">
        <v>34116</v>
      </c>
      <c r="V51" s="284" t="s">
        <v>159</v>
      </c>
    </row>
    <row r="52" spans="2:22">
      <c r="B52" s="196" t="s">
        <v>178</v>
      </c>
      <c r="C52" s="44" t="s">
        <v>179</v>
      </c>
      <c r="D52" s="44" t="s">
        <v>120</v>
      </c>
      <c r="E52" s="67">
        <v>33.776589999999999</v>
      </c>
      <c r="F52" s="67">
        <v>69048.486489999996</v>
      </c>
      <c r="G52" s="67">
        <v>126990</v>
      </c>
      <c r="H52" s="44" t="s">
        <v>354</v>
      </c>
      <c r="I52" s="68" t="s">
        <v>303</v>
      </c>
      <c r="J52" s="70">
        <v>94051</v>
      </c>
      <c r="K52" s="67"/>
      <c r="L52" s="67">
        <v>58874</v>
      </c>
      <c r="M52" s="70">
        <v>59846</v>
      </c>
      <c r="N52" s="67">
        <v>69366</v>
      </c>
      <c r="O52" s="70">
        <v>63028</v>
      </c>
      <c r="P52" s="69" t="s">
        <v>159</v>
      </c>
      <c r="Q52" s="69" t="s">
        <v>159</v>
      </c>
      <c r="R52" s="67">
        <v>46448</v>
      </c>
      <c r="S52" s="69" t="s">
        <v>159</v>
      </c>
      <c r="T52" s="69" t="s">
        <v>159</v>
      </c>
      <c r="U52" s="67">
        <v>30223</v>
      </c>
      <c r="V52" s="283">
        <v>50362</v>
      </c>
    </row>
    <row r="53" spans="2:22">
      <c r="B53" s="196" t="s">
        <v>180</v>
      </c>
      <c r="C53" s="44" t="s">
        <v>181</v>
      </c>
      <c r="D53" s="44" t="s">
        <v>120</v>
      </c>
      <c r="E53" s="67">
        <v>20.840589999999999</v>
      </c>
      <c r="F53" s="67">
        <v>53277.956989999999</v>
      </c>
      <c r="G53" s="67">
        <v>69038</v>
      </c>
      <c r="H53" s="44" t="s">
        <v>355</v>
      </c>
      <c r="I53" s="68" t="s">
        <v>356</v>
      </c>
      <c r="J53" s="70"/>
      <c r="K53" s="69" t="s">
        <v>159</v>
      </c>
      <c r="L53" s="67">
        <v>50446</v>
      </c>
      <c r="M53" s="69" t="s">
        <v>159</v>
      </c>
      <c r="N53" s="67">
        <v>62724</v>
      </c>
      <c r="O53" s="69" t="s">
        <v>159</v>
      </c>
      <c r="P53" s="69" t="s">
        <v>159</v>
      </c>
      <c r="Q53" s="67">
        <v>50446</v>
      </c>
      <c r="R53" s="69" t="s">
        <v>159</v>
      </c>
      <c r="S53" s="69" t="s">
        <v>159</v>
      </c>
      <c r="T53" s="69" t="s">
        <v>159</v>
      </c>
      <c r="U53" s="67">
        <v>42853</v>
      </c>
      <c r="V53" s="284" t="s">
        <v>159</v>
      </c>
    </row>
    <row r="54" spans="2:22">
      <c r="B54" s="196" t="s">
        <v>182</v>
      </c>
      <c r="C54" s="44" t="s">
        <v>183</v>
      </c>
      <c r="D54" s="44" t="s">
        <v>86</v>
      </c>
      <c r="E54" s="67">
        <v>13.3657</v>
      </c>
      <c r="F54" s="67">
        <v>59994.87844</v>
      </c>
      <c r="G54" s="67">
        <v>71988</v>
      </c>
      <c r="H54" s="44" t="s">
        <v>357</v>
      </c>
      <c r="I54" s="68" t="s">
        <v>315</v>
      </c>
      <c r="J54" s="70">
        <v>53362</v>
      </c>
      <c r="K54" s="67">
        <v>50860</v>
      </c>
      <c r="L54" s="67">
        <v>52747</v>
      </c>
      <c r="M54" s="70">
        <v>75646</v>
      </c>
      <c r="N54" s="67">
        <v>44043</v>
      </c>
      <c r="O54" s="70">
        <v>58137</v>
      </c>
      <c r="P54" s="67">
        <v>36808</v>
      </c>
      <c r="Q54" s="67">
        <v>45468</v>
      </c>
      <c r="R54" s="69" t="s">
        <v>159</v>
      </c>
      <c r="S54" s="67">
        <v>44043</v>
      </c>
      <c r="T54" s="69" t="s">
        <v>159</v>
      </c>
      <c r="U54" s="67">
        <v>36264</v>
      </c>
      <c r="V54" s="284" t="s">
        <v>159</v>
      </c>
    </row>
    <row r="55" spans="2:22">
      <c r="B55" s="196" t="s">
        <v>184</v>
      </c>
      <c r="C55" s="44" t="s">
        <v>185</v>
      </c>
      <c r="D55" s="44" t="s">
        <v>120</v>
      </c>
      <c r="E55" s="67">
        <v>42.782490000000003</v>
      </c>
      <c r="F55" s="67">
        <v>64615.70248</v>
      </c>
      <c r="G55" s="67">
        <v>58000</v>
      </c>
      <c r="H55" s="44" t="s">
        <v>358</v>
      </c>
      <c r="I55" s="68" t="s">
        <v>310</v>
      </c>
      <c r="J55" s="69" t="s">
        <v>159</v>
      </c>
      <c r="K55" s="69" t="s">
        <v>159</v>
      </c>
      <c r="L55" s="69" t="s">
        <v>159</v>
      </c>
      <c r="M55" s="69" t="s">
        <v>159</v>
      </c>
      <c r="N55" s="69" t="s">
        <v>159</v>
      </c>
      <c r="O55" s="69" t="s">
        <v>159</v>
      </c>
      <c r="P55" s="67">
        <v>38000</v>
      </c>
      <c r="Q55" s="69" t="s">
        <v>159</v>
      </c>
      <c r="R55" s="69" t="s">
        <v>159</v>
      </c>
      <c r="S55" s="69" t="s">
        <v>159</v>
      </c>
      <c r="T55" s="69" t="s">
        <v>159</v>
      </c>
      <c r="U55" s="67">
        <v>30700</v>
      </c>
      <c r="V55" s="284" t="s">
        <v>159</v>
      </c>
    </row>
    <row r="56" spans="2:22">
      <c r="B56" s="196" t="s">
        <v>186</v>
      </c>
      <c r="C56" s="44" t="s">
        <v>187</v>
      </c>
      <c r="D56" s="44" t="s">
        <v>86</v>
      </c>
      <c r="E56" s="67">
        <v>7.9742899999999999</v>
      </c>
      <c r="F56" s="67">
        <v>60944.5</v>
      </c>
      <c r="G56" s="67">
        <v>82053</v>
      </c>
      <c r="H56" s="44" t="s">
        <v>359</v>
      </c>
      <c r="I56" s="68" t="s">
        <v>356</v>
      </c>
      <c r="J56" s="70"/>
      <c r="K56" s="69" t="s">
        <v>159</v>
      </c>
      <c r="L56" s="67">
        <v>43436</v>
      </c>
      <c r="M56" s="69" t="s">
        <v>159</v>
      </c>
      <c r="N56" s="69" t="s">
        <v>159</v>
      </c>
      <c r="O56" s="70">
        <v>32253</v>
      </c>
      <c r="P56" s="67">
        <v>39435</v>
      </c>
      <c r="Q56" s="69" t="s">
        <v>159</v>
      </c>
      <c r="R56" s="69" t="s">
        <v>159</v>
      </c>
      <c r="S56" s="67">
        <v>43039</v>
      </c>
      <c r="T56" s="69" t="s">
        <v>159</v>
      </c>
      <c r="U56" s="67">
        <v>29202</v>
      </c>
      <c r="V56" s="284" t="s">
        <v>159</v>
      </c>
    </row>
    <row r="57" spans="2:22">
      <c r="B57" s="196" t="s">
        <v>188</v>
      </c>
      <c r="C57" s="44" t="s">
        <v>189</v>
      </c>
      <c r="D57" s="44" t="s">
        <v>86</v>
      </c>
      <c r="E57" s="67">
        <v>13.753360000000001</v>
      </c>
      <c r="F57" s="67">
        <v>43465.127269999997</v>
      </c>
      <c r="G57" s="67">
        <v>93995</v>
      </c>
      <c r="H57" s="44" t="s">
        <v>308</v>
      </c>
      <c r="I57" s="68" t="s">
        <v>360</v>
      </c>
      <c r="J57" s="70"/>
      <c r="K57" s="67">
        <v>47883</v>
      </c>
      <c r="L57" s="67">
        <v>43982</v>
      </c>
      <c r="M57" s="70"/>
      <c r="N57" s="67">
        <v>45953</v>
      </c>
      <c r="O57" s="70"/>
      <c r="P57" s="67"/>
      <c r="Q57" s="67"/>
      <c r="R57" s="67"/>
      <c r="S57" s="67"/>
      <c r="T57" s="67"/>
      <c r="U57" s="67">
        <v>32526</v>
      </c>
      <c r="V57" s="284" t="s">
        <v>159</v>
      </c>
    </row>
    <row r="58" spans="2:22">
      <c r="B58" s="196" t="s">
        <v>190</v>
      </c>
      <c r="C58" s="44" t="s">
        <v>191</v>
      </c>
      <c r="D58" s="44" t="s">
        <v>86</v>
      </c>
      <c r="E58" s="67">
        <v>16.76051</v>
      </c>
      <c r="F58" s="67">
        <v>38044.320489999998</v>
      </c>
      <c r="G58" s="67">
        <v>56000</v>
      </c>
      <c r="H58" s="44" t="s">
        <v>308</v>
      </c>
      <c r="I58" s="68" t="s">
        <v>301</v>
      </c>
      <c r="J58" s="70"/>
      <c r="K58" s="67">
        <v>23130</v>
      </c>
      <c r="L58" s="69" t="s">
        <v>159</v>
      </c>
      <c r="M58" s="69" t="s">
        <v>159</v>
      </c>
      <c r="N58" s="69" t="s">
        <v>159</v>
      </c>
      <c r="O58" s="69" t="s">
        <v>159</v>
      </c>
      <c r="P58" s="69" t="s">
        <v>159</v>
      </c>
      <c r="Q58" s="67">
        <v>18540</v>
      </c>
      <c r="R58" s="69" t="s">
        <v>159</v>
      </c>
      <c r="S58" s="67">
        <v>23130</v>
      </c>
      <c r="T58" s="69" t="s">
        <v>159</v>
      </c>
      <c r="U58" s="67">
        <v>7222</v>
      </c>
      <c r="V58" s="284" t="s">
        <v>159</v>
      </c>
    </row>
    <row r="59" spans="2:22">
      <c r="B59" s="196" t="s">
        <v>192</v>
      </c>
      <c r="C59" s="44" t="s">
        <v>193</v>
      </c>
      <c r="D59" s="44" t="s">
        <v>86</v>
      </c>
      <c r="E59" s="67">
        <v>10.82803</v>
      </c>
      <c r="F59" s="67">
        <v>34082.237289999997</v>
      </c>
      <c r="G59" s="67">
        <v>66696</v>
      </c>
      <c r="H59" s="44" t="s">
        <v>361</v>
      </c>
      <c r="I59" s="68" t="s">
        <v>307</v>
      </c>
      <c r="J59" s="70"/>
      <c r="K59" s="67">
        <v>34902</v>
      </c>
      <c r="L59" s="69" t="s">
        <v>159</v>
      </c>
      <c r="M59" s="69" t="s">
        <v>159</v>
      </c>
      <c r="N59" s="69" t="s">
        <v>159</v>
      </c>
      <c r="O59" s="70">
        <v>34092</v>
      </c>
      <c r="P59" s="67">
        <v>26262</v>
      </c>
      <c r="Q59" s="67">
        <v>23778</v>
      </c>
      <c r="R59" s="67">
        <v>21528</v>
      </c>
      <c r="S59" s="67">
        <v>23778</v>
      </c>
      <c r="T59" s="69" t="s">
        <v>159</v>
      </c>
      <c r="U59" s="67">
        <v>22647</v>
      </c>
      <c r="V59" s="284" t="s">
        <v>159</v>
      </c>
    </row>
    <row r="60" spans="2:22">
      <c r="B60" s="196" t="s">
        <v>194</v>
      </c>
      <c r="C60" s="44" t="s">
        <v>195</v>
      </c>
      <c r="D60" s="44" t="s">
        <v>120</v>
      </c>
      <c r="E60" s="67">
        <v>42.80997</v>
      </c>
      <c r="F60" s="67">
        <v>54028.088889999999</v>
      </c>
      <c r="G60" s="67">
        <v>103210</v>
      </c>
      <c r="H60" s="44" t="s">
        <v>362</v>
      </c>
      <c r="I60" s="68" t="s">
        <v>344</v>
      </c>
      <c r="J60" s="70">
        <v>75094</v>
      </c>
      <c r="K60" s="69" t="s">
        <v>159</v>
      </c>
      <c r="L60" s="67">
        <v>53275</v>
      </c>
      <c r="M60" s="69" t="s">
        <v>159</v>
      </c>
      <c r="N60" s="67">
        <v>60097</v>
      </c>
      <c r="O60" s="70">
        <v>43795</v>
      </c>
      <c r="P60" s="67">
        <v>43532</v>
      </c>
      <c r="Q60" s="69" t="s">
        <v>159</v>
      </c>
      <c r="R60" s="67">
        <v>48079</v>
      </c>
      <c r="S60" s="69" t="s">
        <v>159</v>
      </c>
      <c r="T60" s="69" t="s">
        <v>159</v>
      </c>
      <c r="U60" s="67">
        <v>41318</v>
      </c>
      <c r="V60" s="283">
        <v>44900</v>
      </c>
    </row>
    <row r="61" spans="2:22">
      <c r="B61" s="196" t="s">
        <v>196</v>
      </c>
      <c r="C61" s="44" t="s">
        <v>197</v>
      </c>
      <c r="D61" s="44" t="s">
        <v>89</v>
      </c>
      <c r="E61" s="67">
        <v>15.46081</v>
      </c>
      <c r="F61" s="67">
        <v>60339.638930000001</v>
      </c>
      <c r="G61" s="67">
        <v>54075</v>
      </c>
      <c r="H61" s="44" t="s">
        <v>363</v>
      </c>
      <c r="I61" s="68" t="s">
        <v>299</v>
      </c>
      <c r="J61" s="70"/>
      <c r="K61" s="67">
        <v>28521</v>
      </c>
      <c r="L61" s="67">
        <v>43260</v>
      </c>
      <c r="M61" s="69" t="s">
        <v>159</v>
      </c>
      <c r="N61" s="69" t="s">
        <v>159</v>
      </c>
      <c r="O61" s="69" t="s">
        <v>159</v>
      </c>
      <c r="P61" s="67"/>
      <c r="Q61" s="67"/>
      <c r="R61" s="67"/>
      <c r="S61" s="67"/>
      <c r="T61" s="67"/>
      <c r="U61" s="67">
        <v>22569</v>
      </c>
      <c r="V61" s="283"/>
    </row>
    <row r="62" spans="2:22">
      <c r="B62" s="196" t="s">
        <v>198</v>
      </c>
      <c r="C62" s="44" t="s">
        <v>199</v>
      </c>
      <c r="D62" s="44" t="s">
        <v>89</v>
      </c>
      <c r="E62" s="67">
        <v>13.80585</v>
      </c>
      <c r="F62" s="67">
        <v>40135.43593</v>
      </c>
      <c r="G62" s="67">
        <v>98256</v>
      </c>
      <c r="H62" s="44" t="s">
        <v>364</v>
      </c>
      <c r="I62" s="68" t="s">
        <v>315</v>
      </c>
      <c r="J62" s="70">
        <v>57852</v>
      </c>
      <c r="K62" s="67">
        <v>32680</v>
      </c>
      <c r="L62" s="67">
        <v>43872</v>
      </c>
      <c r="M62" s="70">
        <v>45648</v>
      </c>
      <c r="N62" s="67">
        <v>38280</v>
      </c>
      <c r="O62" s="70">
        <v>39400</v>
      </c>
      <c r="P62" s="67"/>
      <c r="Q62" s="67">
        <v>29124</v>
      </c>
      <c r="R62" s="67">
        <v>35220</v>
      </c>
      <c r="S62" s="69" t="s">
        <v>159</v>
      </c>
      <c r="T62" s="67">
        <v>30360</v>
      </c>
      <c r="U62" s="67"/>
      <c r="V62" s="283"/>
    </row>
    <row r="63" spans="2:22">
      <c r="B63" s="196" t="s">
        <v>200</v>
      </c>
      <c r="C63" s="44" t="s">
        <v>201</v>
      </c>
      <c r="D63" s="44" t="s">
        <v>86</v>
      </c>
      <c r="E63" s="67">
        <v>14.407679999999999</v>
      </c>
      <c r="F63" s="67">
        <v>68668.364010000005</v>
      </c>
      <c r="G63" s="67">
        <v>133518</v>
      </c>
      <c r="H63" s="44" t="s">
        <v>365</v>
      </c>
      <c r="I63" s="68" t="s">
        <v>299</v>
      </c>
      <c r="J63" s="70"/>
      <c r="K63" s="67">
        <v>79886</v>
      </c>
      <c r="L63" s="67">
        <v>74024</v>
      </c>
      <c r="M63" s="70"/>
      <c r="N63" s="67">
        <v>101738</v>
      </c>
      <c r="O63" s="70">
        <v>60028</v>
      </c>
      <c r="P63" s="67"/>
      <c r="Q63" s="67">
        <v>58090</v>
      </c>
      <c r="R63" s="67">
        <v>57697</v>
      </c>
      <c r="S63" s="67">
        <v>49236</v>
      </c>
      <c r="T63" s="67"/>
      <c r="U63" s="67">
        <v>38799</v>
      </c>
      <c r="V63" s="283"/>
    </row>
    <row r="64" spans="2:22">
      <c r="B64" s="196" t="s">
        <v>202</v>
      </c>
      <c r="C64" s="44" t="s">
        <v>203</v>
      </c>
      <c r="D64" s="44" t="s">
        <v>89</v>
      </c>
      <c r="E64" s="67">
        <v>10.52867</v>
      </c>
      <c r="F64" s="67">
        <v>37091.761780000001</v>
      </c>
      <c r="G64" s="67">
        <v>67121</v>
      </c>
      <c r="H64" s="44" t="s">
        <v>366</v>
      </c>
      <c r="I64" s="68" t="s">
        <v>356</v>
      </c>
      <c r="J64" s="70">
        <v>47212</v>
      </c>
      <c r="K64" s="67">
        <v>34590</v>
      </c>
      <c r="L64" s="69" t="s">
        <v>159</v>
      </c>
      <c r="M64" s="69" t="s">
        <v>159</v>
      </c>
      <c r="N64" s="69" t="s">
        <v>159</v>
      </c>
      <c r="O64" s="69" t="s">
        <v>159</v>
      </c>
      <c r="P64" s="67">
        <v>24480</v>
      </c>
      <c r="Q64" s="69" t="s">
        <v>159</v>
      </c>
      <c r="R64" s="69" t="s">
        <v>159</v>
      </c>
      <c r="S64" s="67">
        <v>26907</v>
      </c>
      <c r="T64" s="69" t="s">
        <v>159</v>
      </c>
      <c r="U64" s="67">
        <v>23489</v>
      </c>
      <c r="V64" s="284" t="s">
        <v>159</v>
      </c>
    </row>
    <row r="65" spans="2:22">
      <c r="B65" s="196" t="s">
        <v>204</v>
      </c>
      <c r="C65" s="44" t="s">
        <v>205</v>
      </c>
      <c r="D65" s="44" t="s">
        <v>86</v>
      </c>
      <c r="E65" s="67">
        <v>7.9017600000000003</v>
      </c>
      <c r="F65" s="67">
        <v>51176.75</v>
      </c>
      <c r="G65" s="67">
        <v>104242</v>
      </c>
      <c r="H65" s="44" t="s">
        <v>367</v>
      </c>
      <c r="I65" s="68" t="s">
        <v>344</v>
      </c>
      <c r="J65" s="70"/>
      <c r="K65" s="69" t="s">
        <v>159</v>
      </c>
      <c r="L65" s="69" t="s">
        <v>159</v>
      </c>
      <c r="M65" s="69" t="s">
        <v>159</v>
      </c>
      <c r="N65" s="69" t="s">
        <v>159</v>
      </c>
      <c r="O65" s="69" t="s">
        <v>159</v>
      </c>
      <c r="P65" s="69" t="s">
        <v>159</v>
      </c>
      <c r="Q65" s="69" t="s">
        <v>159</v>
      </c>
      <c r="R65" s="69" t="s">
        <v>159</v>
      </c>
      <c r="S65" s="69" t="s">
        <v>159</v>
      </c>
      <c r="T65" s="69" t="s">
        <v>159</v>
      </c>
      <c r="U65" s="69" t="s">
        <v>159</v>
      </c>
      <c r="V65" s="284" t="s">
        <v>159</v>
      </c>
    </row>
    <row r="66" spans="2:22">
      <c r="B66" s="196" t="s">
        <v>206</v>
      </c>
      <c r="C66" s="44" t="s">
        <v>207</v>
      </c>
      <c r="D66" s="44" t="s">
        <v>86</v>
      </c>
      <c r="E66" s="67">
        <v>22.220099999999999</v>
      </c>
      <c r="F66" s="67">
        <v>60595.605439999999</v>
      </c>
      <c r="G66" s="67">
        <v>104887</v>
      </c>
      <c r="H66" s="44" t="s">
        <v>368</v>
      </c>
      <c r="I66" s="68" t="s">
        <v>369</v>
      </c>
      <c r="J66" s="70">
        <v>72895</v>
      </c>
      <c r="K66" s="67">
        <v>64595</v>
      </c>
      <c r="L66" s="67">
        <v>62043</v>
      </c>
      <c r="M66" s="70">
        <v>60501</v>
      </c>
      <c r="N66" s="67">
        <v>56935</v>
      </c>
      <c r="O66" s="70">
        <v>48440</v>
      </c>
      <c r="P66" s="67"/>
      <c r="Q66" s="67">
        <v>53842</v>
      </c>
      <c r="R66" s="67">
        <v>53462</v>
      </c>
      <c r="S66" s="67">
        <v>52947</v>
      </c>
      <c r="T66" s="69" t="s">
        <v>159</v>
      </c>
      <c r="U66" s="67">
        <v>32031</v>
      </c>
      <c r="V66" s="283">
        <v>52947</v>
      </c>
    </row>
    <row r="67" spans="2:22">
      <c r="B67" s="196" t="s">
        <v>208</v>
      </c>
      <c r="C67" s="44" t="s">
        <v>209</v>
      </c>
      <c r="D67" s="44" t="s">
        <v>86</v>
      </c>
      <c r="E67" s="67">
        <v>11.61782</v>
      </c>
      <c r="F67" s="67">
        <v>54187.86982</v>
      </c>
      <c r="G67" s="67">
        <v>75953</v>
      </c>
      <c r="H67" s="44" t="s">
        <v>370</v>
      </c>
      <c r="I67" s="68" t="s">
        <v>310</v>
      </c>
      <c r="J67" s="70">
        <v>54886</v>
      </c>
      <c r="K67" s="67">
        <v>50981</v>
      </c>
      <c r="L67" s="69" t="s">
        <v>159</v>
      </c>
      <c r="M67" s="69" t="s">
        <v>159</v>
      </c>
      <c r="N67" s="69" t="s">
        <v>159</v>
      </c>
      <c r="O67" s="69" t="s">
        <v>159</v>
      </c>
      <c r="P67" s="69" t="s">
        <v>159</v>
      </c>
      <c r="Q67" s="67">
        <v>41077</v>
      </c>
      <c r="R67" s="67">
        <v>37171</v>
      </c>
      <c r="S67" s="67">
        <v>35380</v>
      </c>
      <c r="T67" s="67">
        <v>37500</v>
      </c>
      <c r="U67" s="67">
        <v>13</v>
      </c>
      <c r="V67" s="284" t="s">
        <v>159</v>
      </c>
    </row>
    <row r="68" spans="2:22">
      <c r="B68" s="196" t="s">
        <v>210</v>
      </c>
      <c r="C68" s="44" t="s">
        <v>211</v>
      </c>
      <c r="D68" s="44" t="s">
        <v>86</v>
      </c>
      <c r="E68" s="67">
        <v>12.319789999999999</v>
      </c>
      <c r="F68" s="67">
        <v>37281.333330000001</v>
      </c>
      <c r="G68" s="67">
        <v>68134</v>
      </c>
      <c r="H68" s="44" t="s">
        <v>371</v>
      </c>
      <c r="I68" s="68" t="s">
        <v>311</v>
      </c>
      <c r="J68" s="70">
        <v>48000</v>
      </c>
      <c r="K68" s="69" t="s">
        <v>159</v>
      </c>
      <c r="L68" s="67">
        <v>41000</v>
      </c>
      <c r="M68" s="69" t="s">
        <v>159</v>
      </c>
      <c r="N68" s="69" t="s">
        <v>159</v>
      </c>
      <c r="O68" s="70">
        <v>37500</v>
      </c>
      <c r="P68" s="67">
        <v>35000</v>
      </c>
      <c r="Q68" s="69" t="s">
        <v>159</v>
      </c>
      <c r="R68" s="69" t="s">
        <v>159</v>
      </c>
      <c r="S68" s="69" t="s">
        <v>159</v>
      </c>
      <c r="T68" s="69" t="s">
        <v>159</v>
      </c>
      <c r="U68" s="67">
        <v>27500</v>
      </c>
      <c r="V68" s="283">
        <v>48000</v>
      </c>
    </row>
    <row r="69" spans="2:22">
      <c r="B69" s="196" t="s">
        <v>212</v>
      </c>
      <c r="C69" s="44" t="s">
        <v>213</v>
      </c>
      <c r="D69" s="44" t="s">
        <v>86</v>
      </c>
      <c r="E69" s="67">
        <v>11.68421</v>
      </c>
      <c r="F69" s="67">
        <v>57166.140780000002</v>
      </c>
      <c r="G69" s="67">
        <v>65504</v>
      </c>
      <c r="H69" s="44" t="s">
        <v>372</v>
      </c>
      <c r="I69" s="68" t="s">
        <v>301</v>
      </c>
      <c r="J69" s="70">
        <v>50751</v>
      </c>
      <c r="K69" s="69" t="s">
        <v>159</v>
      </c>
      <c r="L69" s="69" t="s">
        <v>159</v>
      </c>
      <c r="M69" s="69" t="s">
        <v>159</v>
      </c>
      <c r="N69" s="69" t="s">
        <v>159</v>
      </c>
      <c r="O69" s="69" t="s">
        <v>159</v>
      </c>
      <c r="P69" s="67">
        <v>29794</v>
      </c>
      <c r="Q69" s="67">
        <v>51753</v>
      </c>
      <c r="R69" s="67">
        <v>40665</v>
      </c>
      <c r="S69" s="67">
        <v>43604</v>
      </c>
      <c r="T69" s="69" t="s">
        <v>159</v>
      </c>
      <c r="U69" s="67">
        <v>0</v>
      </c>
      <c r="V69" s="284" t="s">
        <v>159</v>
      </c>
    </row>
    <row r="70" spans="2:22">
      <c r="B70" s="196" t="s">
        <v>214</v>
      </c>
      <c r="C70" s="44" t="s">
        <v>215</v>
      </c>
      <c r="D70" s="44" t="s">
        <v>89</v>
      </c>
      <c r="E70" s="67">
        <v>17.364519999999999</v>
      </c>
      <c r="F70" s="67">
        <v>121598.88</v>
      </c>
      <c r="G70" s="67">
        <v>71616</v>
      </c>
      <c r="H70" s="44" t="s">
        <v>373</v>
      </c>
      <c r="I70" s="68" t="s">
        <v>305</v>
      </c>
      <c r="J70" s="70"/>
      <c r="K70" s="67">
        <v>44480</v>
      </c>
      <c r="L70" s="69" t="s">
        <v>159</v>
      </c>
      <c r="M70" s="69" t="s">
        <v>159</v>
      </c>
      <c r="N70" s="69" t="s">
        <v>159</v>
      </c>
      <c r="O70" s="69" t="s">
        <v>159</v>
      </c>
      <c r="P70" s="69" t="s">
        <v>159</v>
      </c>
      <c r="Q70" s="69" t="s">
        <v>159</v>
      </c>
      <c r="R70" s="69" t="s">
        <v>159</v>
      </c>
      <c r="S70" s="69" t="s">
        <v>159</v>
      </c>
      <c r="T70" s="69" t="s">
        <v>159</v>
      </c>
      <c r="U70" s="67">
        <v>25380</v>
      </c>
      <c r="V70" s="284" t="s">
        <v>159</v>
      </c>
    </row>
    <row r="71" spans="2:22">
      <c r="B71" s="196" t="s">
        <v>216</v>
      </c>
      <c r="C71" s="44" t="s">
        <v>217</v>
      </c>
      <c r="D71" s="44" t="s">
        <v>86</v>
      </c>
      <c r="E71" s="67">
        <v>21.511479999999999</v>
      </c>
      <c r="F71" s="67">
        <v>43959.287049999999</v>
      </c>
      <c r="G71" s="67">
        <v>58969</v>
      </c>
      <c r="H71" s="44" t="s">
        <v>308</v>
      </c>
      <c r="I71" s="68" t="s">
        <v>299</v>
      </c>
      <c r="J71" s="69" t="s">
        <v>159</v>
      </c>
      <c r="K71" s="67">
        <v>33658</v>
      </c>
      <c r="L71" s="67">
        <v>37063</v>
      </c>
      <c r="M71" s="69" t="s">
        <v>159</v>
      </c>
      <c r="N71" s="67">
        <v>30763</v>
      </c>
      <c r="O71" s="70">
        <v>31255</v>
      </c>
      <c r="P71" s="69" t="s">
        <v>159</v>
      </c>
      <c r="Q71" s="69" t="s">
        <v>159</v>
      </c>
      <c r="R71" s="69" t="s">
        <v>159</v>
      </c>
      <c r="S71" s="69" t="s">
        <v>159</v>
      </c>
      <c r="T71" s="69" t="s">
        <v>159</v>
      </c>
      <c r="U71" s="67">
        <v>25429</v>
      </c>
      <c r="V71" s="284" t="s">
        <v>159</v>
      </c>
    </row>
    <row r="72" spans="2:22">
      <c r="B72" s="196" t="s">
        <v>218</v>
      </c>
      <c r="C72" s="44" t="s">
        <v>219</v>
      </c>
      <c r="D72" s="44" t="s">
        <v>86</v>
      </c>
      <c r="E72" s="67">
        <v>4.5715899999999996</v>
      </c>
      <c r="F72" s="67">
        <v>42724.666669999999</v>
      </c>
      <c r="G72" s="67">
        <v>71400</v>
      </c>
      <c r="H72" s="44" t="s">
        <v>374</v>
      </c>
      <c r="I72" s="68" t="s">
        <v>310</v>
      </c>
      <c r="J72" s="70"/>
      <c r="K72" s="69" t="s">
        <v>159</v>
      </c>
      <c r="L72" s="67">
        <v>42761</v>
      </c>
      <c r="M72" s="70">
        <v>47818</v>
      </c>
      <c r="N72" s="67">
        <v>42327</v>
      </c>
      <c r="O72" s="70">
        <v>32697</v>
      </c>
      <c r="P72" s="69" t="s">
        <v>159</v>
      </c>
      <c r="Q72" s="69" t="s">
        <v>159</v>
      </c>
      <c r="R72" s="69" t="s">
        <v>159</v>
      </c>
      <c r="S72" s="69" t="s">
        <v>159</v>
      </c>
      <c r="T72" s="69" t="s">
        <v>159</v>
      </c>
      <c r="U72" s="67">
        <v>30658</v>
      </c>
      <c r="V72" s="283">
        <v>57516</v>
      </c>
    </row>
    <row r="73" spans="2:22">
      <c r="B73" s="196" t="s">
        <v>220</v>
      </c>
      <c r="C73" s="44" t="s">
        <v>221</v>
      </c>
      <c r="D73" s="44" t="s">
        <v>86</v>
      </c>
      <c r="E73" s="67">
        <v>17.044350000000001</v>
      </c>
      <c r="F73" s="67">
        <v>54099.626779999999</v>
      </c>
      <c r="G73" s="67">
        <v>80957</v>
      </c>
      <c r="H73" s="44" t="s">
        <v>375</v>
      </c>
      <c r="I73" s="68" t="s">
        <v>303</v>
      </c>
      <c r="J73" s="70">
        <v>65918</v>
      </c>
      <c r="K73" s="67">
        <v>52298</v>
      </c>
      <c r="L73" s="67">
        <v>51212</v>
      </c>
      <c r="M73" s="70">
        <v>49714</v>
      </c>
      <c r="N73" s="67">
        <v>50172</v>
      </c>
      <c r="O73" s="70"/>
      <c r="P73" s="67">
        <v>47322</v>
      </c>
      <c r="Q73" s="67">
        <v>49215</v>
      </c>
      <c r="R73" s="67">
        <v>49694</v>
      </c>
      <c r="S73" s="67"/>
      <c r="T73" s="67"/>
      <c r="U73" s="67">
        <v>32288</v>
      </c>
      <c r="V73" s="283">
        <v>59262</v>
      </c>
    </row>
    <row r="74" spans="2:22">
      <c r="B74" s="196" t="s">
        <v>222</v>
      </c>
      <c r="C74" s="44" t="s">
        <v>223</v>
      </c>
      <c r="D74" s="44" t="s">
        <v>120</v>
      </c>
      <c r="E74" s="67">
        <v>9.4774999999999991</v>
      </c>
      <c r="F74" s="67">
        <v>42698.456789999997</v>
      </c>
      <c r="G74" s="67">
        <v>49861</v>
      </c>
      <c r="H74" s="44" t="s">
        <v>308</v>
      </c>
      <c r="I74" s="68" t="s">
        <v>336</v>
      </c>
      <c r="J74" s="69" t="s">
        <v>159</v>
      </c>
      <c r="K74" s="69" t="s">
        <v>159</v>
      </c>
      <c r="L74" s="69" t="s">
        <v>159</v>
      </c>
      <c r="M74" s="69" t="s">
        <v>159</v>
      </c>
      <c r="N74" s="69" t="s">
        <v>159</v>
      </c>
      <c r="O74" s="69" t="s">
        <v>159</v>
      </c>
      <c r="P74" s="67">
        <v>28375</v>
      </c>
      <c r="Q74" s="69" t="s">
        <v>159</v>
      </c>
      <c r="R74" s="69" t="s">
        <v>159</v>
      </c>
      <c r="S74" s="69" t="s">
        <v>159</v>
      </c>
      <c r="T74" s="69" t="s">
        <v>159</v>
      </c>
      <c r="U74" s="67">
        <v>23278</v>
      </c>
      <c r="V74" s="284" t="s">
        <v>159</v>
      </c>
    </row>
    <row r="75" spans="2:22">
      <c r="B75" s="196" t="s">
        <v>224</v>
      </c>
      <c r="C75" s="44" t="s">
        <v>225</v>
      </c>
      <c r="D75" s="44" t="s">
        <v>86</v>
      </c>
      <c r="E75" s="67">
        <v>6.5863699999999996</v>
      </c>
      <c r="F75" s="67">
        <v>42292.860639999999</v>
      </c>
      <c r="G75" s="67">
        <v>74645</v>
      </c>
      <c r="H75" s="44" t="s">
        <v>376</v>
      </c>
      <c r="I75" s="68" t="s">
        <v>311</v>
      </c>
      <c r="J75" s="70"/>
      <c r="K75" s="67">
        <v>27735</v>
      </c>
      <c r="L75" s="67">
        <v>43909</v>
      </c>
      <c r="M75" s="70">
        <v>43909</v>
      </c>
      <c r="N75" s="67">
        <v>51100</v>
      </c>
      <c r="O75" s="70"/>
      <c r="P75" s="67">
        <v>30358</v>
      </c>
      <c r="Q75" s="67"/>
      <c r="R75" s="67"/>
      <c r="S75" s="67"/>
      <c r="T75" s="67"/>
      <c r="U75" s="67">
        <v>20872</v>
      </c>
      <c r="V75" s="283"/>
    </row>
    <row r="76" spans="2:22">
      <c r="B76" s="196" t="s">
        <v>226</v>
      </c>
      <c r="C76" s="44" t="s">
        <v>227</v>
      </c>
      <c r="D76" s="44" t="s">
        <v>86</v>
      </c>
      <c r="E76" s="67">
        <v>14.51779</v>
      </c>
      <c r="F76" s="67">
        <v>36741.597800000003</v>
      </c>
      <c r="G76" s="67">
        <v>75126</v>
      </c>
      <c r="H76" s="44" t="s">
        <v>377</v>
      </c>
      <c r="I76" s="68" t="s">
        <v>320</v>
      </c>
      <c r="J76" s="70"/>
      <c r="K76" s="67">
        <v>58120</v>
      </c>
      <c r="L76" s="67">
        <v>52716</v>
      </c>
      <c r="M76" s="70">
        <v>52716</v>
      </c>
      <c r="N76" s="67"/>
      <c r="O76" s="70"/>
      <c r="P76" s="67">
        <v>40305</v>
      </c>
      <c r="Q76" s="67">
        <v>52717</v>
      </c>
      <c r="R76" s="67">
        <v>52717</v>
      </c>
      <c r="S76" s="67"/>
      <c r="T76" s="67"/>
      <c r="U76" s="67">
        <v>33982</v>
      </c>
      <c r="V76" s="283"/>
    </row>
    <row r="77" spans="2:22">
      <c r="B77" s="196" t="s">
        <v>228</v>
      </c>
      <c r="C77" s="44" t="s">
        <v>229</v>
      </c>
      <c r="D77" s="44" t="s">
        <v>86</v>
      </c>
      <c r="E77" s="67">
        <v>14.63189</v>
      </c>
      <c r="F77" s="67">
        <v>41525.76541</v>
      </c>
      <c r="G77" s="67">
        <v>82315</v>
      </c>
      <c r="H77" s="44" t="s">
        <v>378</v>
      </c>
      <c r="I77" s="68" t="s">
        <v>299</v>
      </c>
      <c r="J77" s="70">
        <v>51837</v>
      </c>
      <c r="K77" s="67">
        <v>46167</v>
      </c>
      <c r="L77" s="67">
        <v>45659</v>
      </c>
      <c r="M77" s="70">
        <v>46698</v>
      </c>
      <c r="N77" s="67">
        <v>45659</v>
      </c>
      <c r="O77" s="69"/>
      <c r="P77" s="67">
        <v>33641</v>
      </c>
      <c r="Q77" s="67">
        <v>41827</v>
      </c>
      <c r="R77" s="67">
        <v>42675</v>
      </c>
      <c r="S77" s="69" t="s">
        <v>159</v>
      </c>
      <c r="T77" s="69" t="s">
        <v>159</v>
      </c>
      <c r="U77" s="67">
        <v>30216</v>
      </c>
      <c r="V77" s="284" t="s">
        <v>159</v>
      </c>
    </row>
    <row r="78" spans="2:22">
      <c r="B78" s="196" t="s">
        <v>230</v>
      </c>
      <c r="C78" s="44" t="s">
        <v>231</v>
      </c>
      <c r="D78" s="44" t="s">
        <v>86</v>
      </c>
      <c r="E78" s="67">
        <v>8.3537499999999998</v>
      </c>
      <c r="F78" s="67">
        <v>60032.776619999997</v>
      </c>
      <c r="G78" s="67">
        <v>67765</v>
      </c>
      <c r="H78" s="44" t="s">
        <v>379</v>
      </c>
      <c r="I78" s="68" t="s">
        <v>307</v>
      </c>
      <c r="J78" s="69" t="s">
        <v>159</v>
      </c>
      <c r="K78" s="67">
        <v>40253</v>
      </c>
      <c r="L78" s="69" t="s">
        <v>159</v>
      </c>
      <c r="M78" s="69" t="s">
        <v>159</v>
      </c>
      <c r="N78" s="69" t="s">
        <v>159</v>
      </c>
      <c r="O78" s="69" t="s">
        <v>159</v>
      </c>
      <c r="P78" s="69" t="s">
        <v>159</v>
      </c>
      <c r="Q78" s="67">
        <v>35304</v>
      </c>
      <c r="R78" s="67">
        <v>32027</v>
      </c>
      <c r="S78" s="67">
        <v>39497</v>
      </c>
      <c r="T78" s="67">
        <v>42244</v>
      </c>
      <c r="U78" s="67">
        <v>31106</v>
      </c>
      <c r="V78" s="284" t="s">
        <v>159</v>
      </c>
    </row>
    <row r="79" spans="2:22">
      <c r="B79" s="196" t="s">
        <v>232</v>
      </c>
      <c r="C79" s="44" t="s">
        <v>233</v>
      </c>
      <c r="D79" s="44" t="s">
        <v>86</v>
      </c>
      <c r="E79" s="67">
        <v>7.4607200000000002</v>
      </c>
      <c r="F79" s="67">
        <v>39036.713000000003</v>
      </c>
      <c r="G79" s="67">
        <v>68004</v>
      </c>
      <c r="H79" s="44" t="s">
        <v>380</v>
      </c>
      <c r="I79" s="68" t="s">
        <v>310</v>
      </c>
      <c r="J79" s="69" t="s">
        <v>159</v>
      </c>
      <c r="K79" s="67">
        <v>41376</v>
      </c>
      <c r="L79" s="69" t="s">
        <v>159</v>
      </c>
      <c r="M79" s="69" t="s">
        <v>159</v>
      </c>
      <c r="N79" s="69" t="s">
        <v>159</v>
      </c>
      <c r="O79" s="69" t="s">
        <v>159</v>
      </c>
      <c r="P79" s="69" t="s">
        <v>159</v>
      </c>
      <c r="Q79" s="67">
        <v>36984</v>
      </c>
      <c r="R79" s="67">
        <v>36432</v>
      </c>
      <c r="S79" s="69" t="s">
        <v>159</v>
      </c>
      <c r="T79" s="69" t="s">
        <v>159</v>
      </c>
      <c r="U79" s="67">
        <v>23472</v>
      </c>
      <c r="V79" s="284" t="s">
        <v>159</v>
      </c>
    </row>
    <row r="80" spans="2:22">
      <c r="B80" s="196" t="s">
        <v>234</v>
      </c>
      <c r="C80" s="44" t="s">
        <v>235</v>
      </c>
      <c r="D80" s="44" t="s">
        <v>89</v>
      </c>
      <c r="E80" s="67">
        <v>8.27834</v>
      </c>
      <c r="F80" s="67">
        <v>48319.484660000002</v>
      </c>
      <c r="G80" s="67">
        <v>63648</v>
      </c>
      <c r="H80" s="44" t="s">
        <v>308</v>
      </c>
      <c r="I80" s="68" t="s">
        <v>338</v>
      </c>
      <c r="J80" s="69" t="s">
        <v>159</v>
      </c>
      <c r="K80" s="67">
        <v>41170</v>
      </c>
      <c r="L80" s="69" t="s">
        <v>159</v>
      </c>
      <c r="M80" s="69" t="s">
        <v>159</v>
      </c>
      <c r="N80" s="67">
        <v>50072</v>
      </c>
      <c r="O80" s="69" t="s">
        <v>159</v>
      </c>
      <c r="P80" s="69" t="s">
        <v>159</v>
      </c>
      <c r="Q80" s="69" t="s">
        <v>159</v>
      </c>
      <c r="R80" s="69" t="s">
        <v>159</v>
      </c>
      <c r="S80" s="69" t="s">
        <v>159</v>
      </c>
      <c r="T80" s="69" t="s">
        <v>159</v>
      </c>
      <c r="U80" s="69" t="s">
        <v>159</v>
      </c>
      <c r="V80" s="284" t="s">
        <v>159</v>
      </c>
    </row>
    <row r="81" spans="2:22">
      <c r="B81" s="196" t="s">
        <v>236</v>
      </c>
      <c r="C81" s="44" t="s">
        <v>237</v>
      </c>
      <c r="D81" s="44" t="s">
        <v>86</v>
      </c>
      <c r="E81" s="67">
        <v>9.2382600000000004</v>
      </c>
      <c r="F81" s="67">
        <v>47203.571430000004</v>
      </c>
      <c r="G81" s="67">
        <v>65604</v>
      </c>
      <c r="H81" s="44" t="s">
        <v>381</v>
      </c>
      <c r="I81" s="68" t="s">
        <v>336</v>
      </c>
      <c r="J81" s="70"/>
      <c r="K81" s="67"/>
      <c r="L81" s="67"/>
      <c r="M81" s="70"/>
      <c r="N81" s="67"/>
      <c r="O81" s="70"/>
      <c r="P81" s="67">
        <v>30756</v>
      </c>
      <c r="Q81" s="67">
        <v>42996</v>
      </c>
      <c r="R81" s="67"/>
      <c r="S81" s="67"/>
      <c r="T81" s="67"/>
      <c r="U81" s="67">
        <v>27420</v>
      </c>
      <c r="V81" s="283"/>
    </row>
    <row r="82" spans="2:22">
      <c r="B82" s="196" t="s">
        <v>238</v>
      </c>
      <c r="C82" s="44" t="s">
        <v>239</v>
      </c>
      <c r="D82" s="44" t="s">
        <v>86</v>
      </c>
      <c r="E82" s="67">
        <v>8.1653099999999998</v>
      </c>
      <c r="F82" s="67">
        <v>48020.639150000003</v>
      </c>
      <c r="G82" s="67">
        <v>118872</v>
      </c>
      <c r="H82" s="44" t="s">
        <v>382</v>
      </c>
      <c r="I82" s="68" t="s">
        <v>320</v>
      </c>
      <c r="J82" s="69" t="s">
        <v>159</v>
      </c>
      <c r="K82" s="67">
        <v>46195</v>
      </c>
      <c r="L82" s="67">
        <v>52354</v>
      </c>
      <c r="M82" s="70">
        <v>86986</v>
      </c>
      <c r="N82" s="67">
        <v>86986</v>
      </c>
      <c r="O82" s="69" t="s">
        <v>159</v>
      </c>
      <c r="P82" s="69" t="s">
        <v>159</v>
      </c>
      <c r="Q82" s="67">
        <v>33421</v>
      </c>
      <c r="R82" s="67">
        <v>53290</v>
      </c>
      <c r="S82" s="69" t="s">
        <v>159</v>
      </c>
      <c r="T82" s="69" t="s">
        <v>159</v>
      </c>
      <c r="U82" s="67">
        <v>17989</v>
      </c>
      <c r="V82" s="283">
        <v>58806</v>
      </c>
    </row>
    <row r="83" spans="2:22">
      <c r="B83" s="196" t="s">
        <v>240</v>
      </c>
      <c r="C83" s="44" t="s">
        <v>241</v>
      </c>
      <c r="D83" s="44" t="s">
        <v>120</v>
      </c>
      <c r="E83" s="67">
        <v>42.919879999999999</v>
      </c>
      <c r="F83" s="67">
        <v>57921.775699999998</v>
      </c>
      <c r="G83" s="67">
        <v>78030</v>
      </c>
      <c r="H83" s="44" t="s">
        <v>308</v>
      </c>
      <c r="I83" s="68" t="s">
        <v>301</v>
      </c>
      <c r="J83" s="70">
        <v>53040</v>
      </c>
      <c r="K83" s="69" t="s">
        <v>159</v>
      </c>
      <c r="L83" s="69" t="s">
        <v>159</v>
      </c>
      <c r="M83" s="69" t="s">
        <v>159</v>
      </c>
      <c r="N83" s="67">
        <v>51513</v>
      </c>
      <c r="O83" s="69" t="s">
        <v>159</v>
      </c>
      <c r="P83" s="69" t="s">
        <v>159</v>
      </c>
      <c r="Q83" s="69" t="s">
        <v>159</v>
      </c>
      <c r="R83" s="69" t="s">
        <v>159</v>
      </c>
      <c r="S83" s="69" t="s">
        <v>159</v>
      </c>
      <c r="T83" s="69" t="s">
        <v>159</v>
      </c>
      <c r="U83" s="67">
        <v>38440</v>
      </c>
      <c r="V83" s="284" t="s">
        <v>159</v>
      </c>
    </row>
    <row r="84" spans="2:22">
      <c r="B84" s="196" t="s">
        <v>242</v>
      </c>
      <c r="C84" s="44" t="s">
        <v>243</v>
      </c>
      <c r="D84" s="44" t="s">
        <v>86</v>
      </c>
      <c r="E84" s="67">
        <v>15.746600000000001</v>
      </c>
      <c r="F84" s="67">
        <v>71570.588239999997</v>
      </c>
      <c r="G84" s="67">
        <v>74587</v>
      </c>
      <c r="H84" s="44" t="s">
        <v>383</v>
      </c>
      <c r="I84" s="68" t="s">
        <v>369</v>
      </c>
      <c r="J84" s="70"/>
      <c r="K84" s="67">
        <v>21042</v>
      </c>
      <c r="L84" s="67">
        <v>51192</v>
      </c>
      <c r="M84" s="70">
        <v>53524</v>
      </c>
      <c r="N84" s="67">
        <v>49260</v>
      </c>
      <c r="O84" s="69" t="s">
        <v>159</v>
      </c>
      <c r="P84" s="67">
        <v>47539</v>
      </c>
      <c r="Q84" s="69" t="s">
        <v>159</v>
      </c>
      <c r="R84" s="69" t="s">
        <v>159</v>
      </c>
      <c r="S84" s="69" t="s">
        <v>159</v>
      </c>
      <c r="T84" s="69" t="s">
        <v>159</v>
      </c>
      <c r="U84" s="67">
        <v>36934</v>
      </c>
      <c r="V84" s="284" t="s">
        <v>159</v>
      </c>
    </row>
    <row r="85" spans="2:22">
      <c r="B85" s="196" t="s">
        <v>244</v>
      </c>
      <c r="C85" s="44" t="s">
        <v>245</v>
      </c>
      <c r="D85" s="44" t="s">
        <v>86</v>
      </c>
      <c r="E85" s="67">
        <v>31.69781</v>
      </c>
      <c r="F85" s="67">
        <v>60295.902959999999</v>
      </c>
      <c r="G85" s="67">
        <v>78259.72</v>
      </c>
      <c r="H85" s="44" t="s">
        <v>308</v>
      </c>
      <c r="I85" s="68" t="s">
        <v>299</v>
      </c>
      <c r="J85" s="69" t="s">
        <v>159</v>
      </c>
      <c r="K85" s="69" t="s">
        <v>159</v>
      </c>
      <c r="L85" s="67">
        <v>50177</v>
      </c>
      <c r="M85" s="70">
        <v>70534.179999999993</v>
      </c>
      <c r="N85" s="69" t="s">
        <v>159</v>
      </c>
      <c r="O85" s="70">
        <v>58538.39</v>
      </c>
      <c r="P85" s="67">
        <v>47860</v>
      </c>
      <c r="Q85" s="67">
        <v>47845.26</v>
      </c>
      <c r="R85" s="69" t="s">
        <v>159</v>
      </c>
      <c r="S85" s="69" t="s">
        <v>159</v>
      </c>
      <c r="T85" s="69" t="s">
        <v>159</v>
      </c>
      <c r="U85" s="67">
        <v>38942</v>
      </c>
      <c r="V85" s="284" t="s">
        <v>159</v>
      </c>
    </row>
    <row r="86" spans="2:22">
      <c r="B86" s="196" t="s">
        <v>246</v>
      </c>
      <c r="C86" s="44" t="s">
        <v>247</v>
      </c>
      <c r="D86" s="44" t="s">
        <v>86</v>
      </c>
      <c r="E86" s="67">
        <v>16.238630000000001</v>
      </c>
      <c r="F86" s="67">
        <v>67727.084440000006</v>
      </c>
      <c r="G86" s="67">
        <v>98417</v>
      </c>
      <c r="H86" s="44" t="s">
        <v>384</v>
      </c>
      <c r="I86" s="68" t="s">
        <v>305</v>
      </c>
      <c r="J86" s="70">
        <v>83602</v>
      </c>
      <c r="K86" s="67">
        <v>54988</v>
      </c>
      <c r="L86" s="67">
        <v>71755</v>
      </c>
      <c r="M86" s="70">
        <v>63000</v>
      </c>
      <c r="N86" s="67">
        <v>57367</v>
      </c>
      <c r="O86" s="70">
        <v>52012</v>
      </c>
      <c r="P86" s="67">
        <v>45930</v>
      </c>
      <c r="Q86" s="67">
        <v>71755</v>
      </c>
      <c r="R86" s="67">
        <v>63000</v>
      </c>
      <c r="S86" s="67">
        <v>57367</v>
      </c>
      <c r="T86" s="67">
        <v>50194</v>
      </c>
      <c r="U86" s="67">
        <v>32795</v>
      </c>
      <c r="V86" s="283">
        <v>52498</v>
      </c>
    </row>
    <row r="87" spans="2:22">
      <c r="B87" s="196" t="s">
        <v>248</v>
      </c>
      <c r="C87" s="44" t="s">
        <v>249</v>
      </c>
      <c r="D87" s="44" t="s">
        <v>86</v>
      </c>
      <c r="E87" s="67">
        <v>15.716189999999999</v>
      </c>
      <c r="F87" s="67">
        <v>67551.401979999995</v>
      </c>
      <c r="G87" s="67">
        <v>134664</v>
      </c>
      <c r="H87" s="44" t="s">
        <v>385</v>
      </c>
      <c r="I87" s="68" t="s">
        <v>320</v>
      </c>
      <c r="J87" s="70">
        <v>117496</v>
      </c>
      <c r="K87" s="67">
        <v>65538</v>
      </c>
      <c r="L87" s="67">
        <v>63628</v>
      </c>
      <c r="M87" s="70">
        <v>63628</v>
      </c>
      <c r="N87" s="67">
        <v>96539</v>
      </c>
      <c r="O87" s="69" t="s">
        <v>159</v>
      </c>
      <c r="P87" s="69" t="s">
        <v>159</v>
      </c>
      <c r="Q87" s="67">
        <v>49214</v>
      </c>
      <c r="R87" s="67">
        <v>49214</v>
      </c>
      <c r="S87" s="67">
        <v>49214</v>
      </c>
      <c r="T87" s="69" t="s">
        <v>159</v>
      </c>
      <c r="U87" s="67">
        <v>37335</v>
      </c>
      <c r="V87" s="283">
        <v>70687</v>
      </c>
    </row>
    <row r="88" spans="2:22">
      <c r="B88" s="196" t="s">
        <v>250</v>
      </c>
      <c r="C88" s="44" t="s">
        <v>251</v>
      </c>
      <c r="D88" s="44" t="s">
        <v>86</v>
      </c>
      <c r="E88" s="67">
        <v>20.327359999999999</v>
      </c>
      <c r="F88" s="67">
        <v>47520.588239999997</v>
      </c>
      <c r="G88" s="67">
        <v>68247</v>
      </c>
      <c r="H88" s="44" t="s">
        <v>386</v>
      </c>
      <c r="I88" s="68" t="s">
        <v>303</v>
      </c>
      <c r="J88" s="70"/>
      <c r="K88" s="67"/>
      <c r="L88" s="67"/>
      <c r="M88" s="70"/>
      <c r="N88" s="67"/>
      <c r="O88" s="70"/>
      <c r="P88" s="67">
        <v>35698</v>
      </c>
      <c r="Q88" s="67"/>
      <c r="R88" s="67"/>
      <c r="S88" s="67"/>
      <c r="T88" s="67"/>
      <c r="U88" s="67">
        <v>28057</v>
      </c>
      <c r="V88" s="283"/>
    </row>
    <row r="89" spans="2:22">
      <c r="B89" s="196" t="s">
        <v>252</v>
      </c>
      <c r="C89" s="44" t="s">
        <v>253</v>
      </c>
      <c r="D89" s="44" t="s">
        <v>86</v>
      </c>
      <c r="E89" s="67">
        <v>13.107200000000001</v>
      </c>
      <c r="F89" s="67">
        <v>50887.067900000002</v>
      </c>
      <c r="G89" s="67">
        <v>88990</v>
      </c>
      <c r="H89" s="44" t="s">
        <v>387</v>
      </c>
      <c r="I89" s="68" t="s">
        <v>303</v>
      </c>
      <c r="J89" s="70">
        <v>58187</v>
      </c>
      <c r="K89" s="67">
        <v>41282</v>
      </c>
      <c r="L89" s="67">
        <v>44348</v>
      </c>
      <c r="M89" s="70">
        <v>52000</v>
      </c>
      <c r="N89" s="67">
        <v>45791</v>
      </c>
      <c r="O89" s="70">
        <v>42658</v>
      </c>
      <c r="P89" s="67">
        <v>32320</v>
      </c>
      <c r="Q89" s="67">
        <v>44348</v>
      </c>
      <c r="R89" s="67">
        <v>39093</v>
      </c>
      <c r="S89" s="69" t="s">
        <v>159</v>
      </c>
      <c r="T89" s="69" t="s">
        <v>159</v>
      </c>
      <c r="U89" s="67">
        <v>25204</v>
      </c>
      <c r="V89" s="283">
        <v>44525</v>
      </c>
    </row>
    <row r="90" spans="2:22" ht="13.5" thickBot="1">
      <c r="B90" s="199" t="s">
        <v>254</v>
      </c>
      <c r="C90" s="200" t="s">
        <v>255</v>
      </c>
      <c r="D90" s="200" t="s">
        <v>86</v>
      </c>
      <c r="E90" s="285">
        <v>17.35528</v>
      </c>
      <c r="F90" s="285">
        <v>37276.935660000003</v>
      </c>
      <c r="G90" s="285">
        <v>87852</v>
      </c>
      <c r="H90" s="200" t="s">
        <v>388</v>
      </c>
      <c r="I90" s="286" t="s">
        <v>356</v>
      </c>
      <c r="J90" s="287">
        <v>60912</v>
      </c>
      <c r="K90" s="285">
        <v>36120</v>
      </c>
      <c r="L90" s="285">
        <v>54168</v>
      </c>
      <c r="M90" s="287">
        <v>60912</v>
      </c>
      <c r="N90" s="285">
        <v>50616</v>
      </c>
      <c r="O90" s="287">
        <v>46368</v>
      </c>
      <c r="P90" s="288" t="s">
        <v>159</v>
      </c>
      <c r="Q90" s="285">
        <v>47712</v>
      </c>
      <c r="R90" s="285">
        <v>43590</v>
      </c>
      <c r="S90" s="285">
        <v>31980</v>
      </c>
      <c r="T90" s="285">
        <v>28308</v>
      </c>
      <c r="U90" s="285">
        <v>11</v>
      </c>
      <c r="V90" s="289" t="s">
        <v>159</v>
      </c>
    </row>
    <row r="92" spans="2:22" ht="13.5" thickBot="1"/>
    <row r="93" spans="2:22" ht="16.5">
      <c r="B93" s="205" t="s">
        <v>159</v>
      </c>
      <c r="C93" s="552" t="s">
        <v>256</v>
      </c>
      <c r="D93" s="553"/>
      <c r="E93" s="262">
        <f>AVERAGE(E7:E90)</f>
        <v>17.102998809523815</v>
      </c>
      <c r="F93" s="262">
        <f t="shared" ref="F93:G93" si="0">AVERAGE(F7:F90)</f>
        <v>51423.880870000015</v>
      </c>
      <c r="G93" s="262">
        <f t="shared" si="0"/>
        <v>81999.334523809521</v>
      </c>
      <c r="H93" s="263" t="s">
        <v>159</v>
      </c>
      <c r="I93" s="263" t="s">
        <v>159</v>
      </c>
      <c r="J93" s="264">
        <f t="shared" ref="J93:U93" si="1">AVERAGE(J7:J90)</f>
        <v>68485.672727272729</v>
      </c>
      <c r="K93" s="264">
        <f t="shared" si="1"/>
        <v>44195.321428571428</v>
      </c>
      <c r="L93" s="264">
        <f t="shared" si="1"/>
        <v>50223.836734693876</v>
      </c>
      <c r="M93" s="264">
        <f t="shared" si="1"/>
        <v>54426.004999999997</v>
      </c>
      <c r="N93" s="264">
        <f t="shared" si="1"/>
        <v>55888.61363636364</v>
      </c>
      <c r="O93" s="264">
        <f t="shared" si="1"/>
        <v>44015.944482758619</v>
      </c>
      <c r="P93" s="264">
        <f t="shared" si="1"/>
        <v>36691.346999999994</v>
      </c>
      <c r="Q93" s="264">
        <f t="shared" si="1"/>
        <v>44275.00619047619</v>
      </c>
      <c r="R93" s="264">
        <f t="shared" si="1"/>
        <v>46630.690476190473</v>
      </c>
      <c r="S93" s="264">
        <f t="shared" si="1"/>
        <v>41966.586206896551</v>
      </c>
      <c r="T93" s="264">
        <f t="shared" si="1"/>
        <v>40733.071428571428</v>
      </c>
      <c r="U93" s="264">
        <f t="shared" si="1"/>
        <v>27130.249229729729</v>
      </c>
      <c r="V93" s="265">
        <f t="shared" ref="V93" si="2">AVERAGE(V7:V90)</f>
        <v>50373.36363636364</v>
      </c>
    </row>
    <row r="94" spans="2:22" ht="16.5">
      <c r="B94" s="206" t="s">
        <v>159</v>
      </c>
      <c r="C94" s="554" t="s">
        <v>257</v>
      </c>
      <c r="D94" s="555"/>
      <c r="E94" s="266">
        <f>QUARTILE(E$7:E$90,1)</f>
        <v>11.089585</v>
      </c>
      <c r="F94" s="266">
        <f t="shared" ref="F94:G94" si="3">QUARTILE(F$7:F$90,1)</f>
        <v>42149.539420000001</v>
      </c>
      <c r="G94" s="266">
        <f t="shared" si="3"/>
        <v>65579</v>
      </c>
      <c r="H94" s="131" t="s">
        <v>159</v>
      </c>
      <c r="I94" s="131" t="s">
        <v>159</v>
      </c>
      <c r="J94" s="267">
        <f t="shared" ref="J94:V94" si="4">QUARTILE(J$7:J$90,1)</f>
        <v>53362</v>
      </c>
      <c r="K94" s="267">
        <f t="shared" si="4"/>
        <v>34444.5</v>
      </c>
      <c r="L94" s="267">
        <f t="shared" si="4"/>
        <v>43436</v>
      </c>
      <c r="M94" s="267">
        <f t="shared" si="4"/>
        <v>46435.5</v>
      </c>
      <c r="N94" s="267">
        <f t="shared" si="4"/>
        <v>45912.5</v>
      </c>
      <c r="O94" s="267">
        <f t="shared" si="4"/>
        <v>37500</v>
      </c>
      <c r="P94" s="267">
        <f t="shared" si="4"/>
        <v>30648.25</v>
      </c>
      <c r="Q94" s="267">
        <f t="shared" si="4"/>
        <v>36600</v>
      </c>
      <c r="R94" s="267">
        <f t="shared" si="4"/>
        <v>40901.25</v>
      </c>
      <c r="S94" s="267">
        <f t="shared" si="4"/>
        <v>35380</v>
      </c>
      <c r="T94" s="267">
        <f t="shared" si="4"/>
        <v>34797</v>
      </c>
      <c r="U94" s="267">
        <f t="shared" si="4"/>
        <v>23476.25</v>
      </c>
      <c r="V94" s="268">
        <f t="shared" si="4"/>
        <v>41062.25</v>
      </c>
    </row>
    <row r="95" spans="2:22" ht="16.5">
      <c r="B95" s="206" t="s">
        <v>159</v>
      </c>
      <c r="C95" s="554" t="s">
        <v>258</v>
      </c>
      <c r="D95" s="555"/>
      <c r="E95" s="266">
        <f>MEDIAN(E7:E90)</f>
        <v>14.57484</v>
      </c>
      <c r="F95" s="266">
        <f t="shared" ref="F95:G95" si="5">MEDIAN(F7:F90)</f>
        <v>50640.391539999997</v>
      </c>
      <c r="G95" s="266">
        <f t="shared" si="5"/>
        <v>74573</v>
      </c>
      <c r="H95" s="131" t="s">
        <v>159</v>
      </c>
      <c r="I95" s="131" t="s">
        <v>159</v>
      </c>
      <c r="J95" s="267">
        <f t="shared" ref="J95:U95" si="6">MEDIAN(J7:J90)</f>
        <v>60912</v>
      </c>
      <c r="K95" s="267">
        <f t="shared" si="6"/>
        <v>44483</v>
      </c>
      <c r="L95" s="267">
        <f t="shared" si="6"/>
        <v>48704</v>
      </c>
      <c r="M95" s="267">
        <f t="shared" si="6"/>
        <v>52223.5</v>
      </c>
      <c r="N95" s="267">
        <f t="shared" si="6"/>
        <v>51306.5</v>
      </c>
      <c r="O95" s="267">
        <f t="shared" si="6"/>
        <v>42952</v>
      </c>
      <c r="P95" s="267">
        <f t="shared" si="6"/>
        <v>36049</v>
      </c>
      <c r="Q95" s="267">
        <f t="shared" si="6"/>
        <v>45635</v>
      </c>
      <c r="R95" s="267">
        <f t="shared" si="6"/>
        <v>46456.5</v>
      </c>
      <c r="S95" s="267">
        <f t="shared" si="6"/>
        <v>43342</v>
      </c>
      <c r="T95" s="267">
        <f t="shared" si="6"/>
        <v>39597.5</v>
      </c>
      <c r="U95" s="267">
        <f t="shared" si="6"/>
        <v>29653.5</v>
      </c>
      <c r="V95" s="268">
        <f t="shared" ref="V95" si="7">MEDIAN(V7:V90)</f>
        <v>49181</v>
      </c>
    </row>
    <row r="96" spans="2:22" ht="17.25" thickBot="1">
      <c r="B96" s="273" t="s">
        <v>159</v>
      </c>
      <c r="C96" s="556" t="s">
        <v>259</v>
      </c>
      <c r="D96" s="557"/>
      <c r="E96" s="269">
        <f>QUARTILE(E$7:E$90,3)</f>
        <v>19.6235225</v>
      </c>
      <c r="F96" s="269">
        <f t="shared" ref="F96:G96" si="8">QUARTILE(F$7:F$90,3)</f>
        <v>60004.352984999998</v>
      </c>
      <c r="G96" s="269">
        <f t="shared" si="8"/>
        <v>94364.25</v>
      </c>
      <c r="H96" s="270" t="s">
        <v>159</v>
      </c>
      <c r="I96" s="270" t="s">
        <v>159</v>
      </c>
      <c r="J96" s="271">
        <f t="shared" ref="J96:V96" si="9">QUARTILE(J$7:J$90,3)</f>
        <v>75949</v>
      </c>
      <c r="K96" s="271">
        <f t="shared" si="9"/>
        <v>52368.25</v>
      </c>
      <c r="L96" s="271">
        <f t="shared" si="9"/>
        <v>54168</v>
      </c>
      <c r="M96" s="271">
        <f t="shared" si="9"/>
        <v>60603.75</v>
      </c>
      <c r="N96" s="271">
        <f t="shared" si="9"/>
        <v>60511.5</v>
      </c>
      <c r="O96" s="271">
        <f t="shared" si="9"/>
        <v>51189</v>
      </c>
      <c r="P96" s="271">
        <f t="shared" si="9"/>
        <v>40890.25</v>
      </c>
      <c r="Q96" s="271">
        <f t="shared" si="9"/>
        <v>49494</v>
      </c>
      <c r="R96" s="271">
        <f t="shared" si="9"/>
        <v>52180.5</v>
      </c>
      <c r="S96" s="271">
        <f t="shared" si="9"/>
        <v>49236</v>
      </c>
      <c r="T96" s="271">
        <f t="shared" si="9"/>
        <v>48578.25</v>
      </c>
      <c r="U96" s="271">
        <f t="shared" si="9"/>
        <v>33067.25</v>
      </c>
      <c r="V96" s="272">
        <f t="shared" si="9"/>
        <v>57296.75</v>
      </c>
    </row>
  </sheetData>
  <autoFilter ref="B6:V6" xr:uid="{ADF00B6C-003E-2447-A2F3-6F7276229F77}"/>
  <mergeCells count="9">
    <mergeCell ref="H1:M1"/>
    <mergeCell ref="H2:M2"/>
    <mergeCell ref="G4:I4"/>
    <mergeCell ref="K4:P4"/>
    <mergeCell ref="Q4:U4"/>
    <mergeCell ref="C93:D93"/>
    <mergeCell ref="C94:D94"/>
    <mergeCell ref="C95:D95"/>
    <mergeCell ref="C96:D9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O94" sqref="O94"/>
    </sheetView>
  </sheetViews>
  <sheetFormatPr defaultColWidth="8.85546875" defaultRowHeight="12.75"/>
  <cols>
    <col min="1" max="1" width="8.85546875" style="38"/>
    <col min="2" max="2" width="12" style="38" customWidth="1"/>
    <col min="3" max="3" width="42" style="38" customWidth="1"/>
    <col min="4" max="4" width="17.140625" style="38" customWidth="1"/>
    <col min="5" max="5" width="14" style="38" customWidth="1"/>
    <col min="6" max="6" width="15.140625" style="38" customWidth="1"/>
    <col min="7" max="7" width="17.140625" style="38" customWidth="1"/>
    <col min="8" max="8" width="15.5703125" style="38" customWidth="1"/>
    <col min="9" max="9" width="12.140625" style="38" customWidth="1"/>
    <col min="10" max="10" width="14.140625" style="38" customWidth="1"/>
    <col min="11" max="11" width="14.5703125" style="38" customWidth="1"/>
    <col min="12" max="12" width="13.85546875" style="38" customWidth="1"/>
    <col min="13" max="13" width="14.28515625" style="38" customWidth="1"/>
    <col min="14" max="14" width="15.7109375" style="38" customWidth="1"/>
    <col min="15" max="15" width="16.7109375" style="38" customWidth="1"/>
    <col min="16" max="16384" width="8.85546875" style="38"/>
  </cols>
  <sheetData>
    <row r="2" spans="2:15" ht="19.5">
      <c r="F2" s="563" t="s">
        <v>389</v>
      </c>
      <c r="G2" s="563"/>
      <c r="H2" s="563"/>
      <c r="I2" s="563"/>
      <c r="J2" s="563"/>
      <c r="K2" s="76"/>
      <c r="L2" s="76"/>
      <c r="M2" s="76"/>
      <c r="N2" s="76"/>
      <c r="O2" s="76"/>
    </row>
    <row r="3" spans="2:15" ht="16.5">
      <c r="F3" s="564" t="s">
        <v>27</v>
      </c>
      <c r="G3" s="564"/>
      <c r="H3" s="564"/>
      <c r="I3" s="564"/>
      <c r="J3" s="564"/>
      <c r="K3" s="76"/>
      <c r="L3" s="76"/>
      <c r="M3" s="76"/>
      <c r="N3" s="76"/>
      <c r="O3" s="305" t="s">
        <v>64</v>
      </c>
    </row>
    <row r="4" spans="2:15" ht="17.25" thickBot="1">
      <c r="F4" s="564"/>
      <c r="G4" s="564"/>
      <c r="H4" s="564"/>
      <c r="I4" s="564"/>
      <c r="J4" s="564"/>
      <c r="K4" s="76"/>
      <c r="L4" s="76"/>
      <c r="M4" s="76"/>
      <c r="N4" s="76"/>
      <c r="O4" s="305" t="s">
        <v>66</v>
      </c>
    </row>
    <row r="5" spans="2:15" ht="16.5">
      <c r="B5" s="224"/>
      <c r="C5" s="225"/>
      <c r="D5" s="306"/>
      <c r="E5" s="307"/>
      <c r="F5" s="308"/>
      <c r="G5" s="309"/>
      <c r="H5" s="307"/>
      <c r="I5" s="308"/>
      <c r="J5" s="309"/>
      <c r="K5" s="307"/>
      <c r="L5" s="308"/>
      <c r="M5" s="308"/>
      <c r="N5" s="310"/>
      <c r="O5" s="311"/>
    </row>
    <row r="6" spans="2:15" ht="17.25" thickBot="1">
      <c r="B6" s="228" t="s">
        <v>67</v>
      </c>
      <c r="C6" s="216" t="s">
        <v>68</v>
      </c>
      <c r="D6" s="297" t="s">
        <v>390</v>
      </c>
      <c r="E6" s="298" t="s">
        <v>391</v>
      </c>
      <c r="F6" s="299"/>
      <c r="G6" s="300"/>
      <c r="H6" s="298" t="s">
        <v>392</v>
      </c>
      <c r="I6" s="299"/>
      <c r="J6" s="300"/>
      <c r="K6" s="298" t="s">
        <v>393</v>
      </c>
      <c r="L6" s="299"/>
      <c r="M6" s="299"/>
      <c r="N6" s="301" t="s">
        <v>39</v>
      </c>
      <c r="O6" s="312" t="s">
        <v>394</v>
      </c>
    </row>
    <row r="7" spans="2:15" ht="17.25" thickBot="1">
      <c r="B7" s="313"/>
      <c r="C7" s="217"/>
      <c r="D7" s="302"/>
      <c r="E7" s="303" t="s">
        <v>120</v>
      </c>
      <c r="F7" s="303" t="s">
        <v>395</v>
      </c>
      <c r="G7" s="303" t="s">
        <v>9</v>
      </c>
      <c r="H7" s="303" t="s">
        <v>30</v>
      </c>
      <c r="I7" s="303" t="s">
        <v>396</v>
      </c>
      <c r="J7" s="303" t="s">
        <v>9</v>
      </c>
      <c r="K7" s="303" t="s">
        <v>397</v>
      </c>
      <c r="L7" s="303" t="s">
        <v>396</v>
      </c>
      <c r="M7" s="303" t="s">
        <v>398</v>
      </c>
      <c r="N7" s="304" t="s">
        <v>399</v>
      </c>
      <c r="O7" s="314" t="s">
        <v>32</v>
      </c>
    </row>
    <row r="8" spans="2:15">
      <c r="B8" s="196" t="s">
        <v>84</v>
      </c>
      <c r="C8" s="44" t="s">
        <v>85</v>
      </c>
      <c r="D8" s="42" t="s">
        <v>86</v>
      </c>
      <c r="E8" s="74">
        <v>299838</v>
      </c>
      <c r="F8" s="74">
        <v>2727029</v>
      </c>
      <c r="G8" s="74">
        <v>3026867</v>
      </c>
      <c r="H8" s="74">
        <v>175947</v>
      </c>
      <c r="I8" s="74">
        <v>0</v>
      </c>
      <c r="J8" s="74">
        <v>175947</v>
      </c>
      <c r="K8" s="74">
        <v>64396.22</v>
      </c>
      <c r="L8" s="74">
        <v>0</v>
      </c>
      <c r="M8" s="74">
        <v>64396.22</v>
      </c>
      <c r="N8" s="74">
        <v>64410</v>
      </c>
      <c r="O8" s="315">
        <v>3331620.22</v>
      </c>
    </row>
    <row r="9" spans="2:15">
      <c r="B9" s="196" t="s">
        <v>87</v>
      </c>
      <c r="C9" s="44" t="s">
        <v>88</v>
      </c>
      <c r="D9" s="44" t="s">
        <v>89</v>
      </c>
      <c r="E9" s="74">
        <v>245331</v>
      </c>
      <c r="F9" s="74">
        <v>500521</v>
      </c>
      <c r="G9" s="74">
        <v>745852</v>
      </c>
      <c r="H9" s="74">
        <v>388864</v>
      </c>
      <c r="I9" s="74">
        <v>0</v>
      </c>
      <c r="J9" s="74">
        <v>388864</v>
      </c>
      <c r="K9" s="74">
        <v>4000</v>
      </c>
      <c r="L9" s="74">
        <v>0</v>
      </c>
      <c r="M9" s="74">
        <v>4000</v>
      </c>
      <c r="N9" s="74">
        <v>161610</v>
      </c>
      <c r="O9" s="315">
        <v>1300326</v>
      </c>
    </row>
    <row r="10" spans="2:15">
      <c r="B10" s="196" t="s">
        <v>90</v>
      </c>
      <c r="C10" s="44" t="s">
        <v>91</v>
      </c>
      <c r="D10" s="44" t="s">
        <v>86</v>
      </c>
      <c r="E10" s="74">
        <v>0</v>
      </c>
      <c r="F10" s="74">
        <v>448867</v>
      </c>
      <c r="G10" s="74">
        <v>448867</v>
      </c>
      <c r="H10" s="74">
        <v>93997</v>
      </c>
      <c r="I10" s="74">
        <v>0</v>
      </c>
      <c r="J10" s="74">
        <v>93997</v>
      </c>
      <c r="K10" s="74">
        <v>0</v>
      </c>
      <c r="L10" s="74">
        <v>0</v>
      </c>
      <c r="M10" s="74">
        <v>0</v>
      </c>
      <c r="N10" s="74">
        <v>4843</v>
      </c>
      <c r="O10" s="315">
        <v>547707</v>
      </c>
    </row>
    <row r="11" spans="2:15">
      <c r="B11" s="196" t="s">
        <v>92</v>
      </c>
      <c r="C11" s="44" t="s">
        <v>93</v>
      </c>
      <c r="D11" s="44" t="s">
        <v>89</v>
      </c>
      <c r="E11" s="74">
        <v>5000</v>
      </c>
      <c r="F11" s="74">
        <v>1765126</v>
      </c>
      <c r="G11" s="74">
        <v>1770126</v>
      </c>
      <c r="H11" s="74">
        <v>378293</v>
      </c>
      <c r="I11" s="74">
        <v>0</v>
      </c>
      <c r="J11" s="74">
        <v>378293</v>
      </c>
      <c r="K11" s="74">
        <v>47321.15</v>
      </c>
      <c r="L11" s="74">
        <v>20000</v>
      </c>
      <c r="M11" s="74">
        <v>67321.149999999994</v>
      </c>
      <c r="N11" s="74">
        <v>273674</v>
      </c>
      <c r="O11" s="315">
        <v>2489414.15</v>
      </c>
    </row>
    <row r="12" spans="2:15">
      <c r="B12" s="196" t="s">
        <v>94</v>
      </c>
      <c r="C12" s="44" t="s">
        <v>95</v>
      </c>
      <c r="D12" s="44" t="s">
        <v>89</v>
      </c>
      <c r="E12" s="74">
        <v>96556</v>
      </c>
      <c r="F12" s="74">
        <v>378781</v>
      </c>
      <c r="G12" s="74">
        <v>475337</v>
      </c>
      <c r="H12" s="74">
        <v>299481</v>
      </c>
      <c r="I12" s="74">
        <v>0</v>
      </c>
      <c r="J12" s="74">
        <v>299481</v>
      </c>
      <c r="K12" s="74">
        <v>14152.05</v>
      </c>
      <c r="L12" s="74">
        <v>0</v>
      </c>
      <c r="M12" s="74">
        <v>14152.05</v>
      </c>
      <c r="N12" s="74">
        <v>74980</v>
      </c>
      <c r="O12" s="315">
        <v>863950.05</v>
      </c>
    </row>
    <row r="13" spans="2:15">
      <c r="B13" s="196" t="s">
        <v>96</v>
      </c>
      <c r="C13" s="44" t="s">
        <v>97</v>
      </c>
      <c r="D13" s="44" t="s">
        <v>89</v>
      </c>
      <c r="E13" s="74">
        <v>129750</v>
      </c>
      <c r="F13" s="74">
        <v>376825</v>
      </c>
      <c r="G13" s="74">
        <v>506575</v>
      </c>
      <c r="H13" s="74">
        <v>299950</v>
      </c>
      <c r="I13" s="74">
        <v>0</v>
      </c>
      <c r="J13" s="74">
        <v>299950</v>
      </c>
      <c r="K13" s="74">
        <v>3878.18</v>
      </c>
      <c r="L13" s="74">
        <v>0</v>
      </c>
      <c r="M13" s="74">
        <v>3878.18</v>
      </c>
      <c r="N13" s="74">
        <v>73292</v>
      </c>
      <c r="O13" s="315">
        <v>883695.18</v>
      </c>
    </row>
    <row r="14" spans="2:15">
      <c r="B14" s="196" t="s">
        <v>98</v>
      </c>
      <c r="C14" s="44" t="s">
        <v>99</v>
      </c>
      <c r="D14" s="44" t="s">
        <v>86</v>
      </c>
      <c r="E14" s="74">
        <v>15000</v>
      </c>
      <c r="F14" s="74">
        <v>499415</v>
      </c>
      <c r="G14" s="74">
        <v>514415</v>
      </c>
      <c r="H14" s="74">
        <v>95705</v>
      </c>
      <c r="I14" s="74">
        <v>0</v>
      </c>
      <c r="J14" s="74">
        <v>95705</v>
      </c>
      <c r="K14" s="74">
        <v>2209.85</v>
      </c>
      <c r="L14" s="74">
        <v>0</v>
      </c>
      <c r="M14" s="74">
        <v>2209.85</v>
      </c>
      <c r="N14" s="74">
        <v>6328</v>
      </c>
      <c r="O14" s="315">
        <v>618657.85</v>
      </c>
    </row>
    <row r="15" spans="2:15">
      <c r="B15" s="196" t="s">
        <v>100</v>
      </c>
      <c r="C15" s="44" t="s">
        <v>101</v>
      </c>
      <c r="D15" s="44" t="s">
        <v>86</v>
      </c>
      <c r="E15" s="74">
        <v>668630</v>
      </c>
      <c r="F15" s="74">
        <v>1142317</v>
      </c>
      <c r="G15" s="74">
        <v>1810947</v>
      </c>
      <c r="H15" s="74">
        <v>128776</v>
      </c>
      <c r="I15" s="74">
        <v>0</v>
      </c>
      <c r="J15" s="74">
        <v>128776</v>
      </c>
      <c r="K15" s="74">
        <v>88584.53</v>
      </c>
      <c r="L15" s="74">
        <v>0</v>
      </c>
      <c r="M15" s="74">
        <v>88584.53</v>
      </c>
      <c r="N15" s="74">
        <v>329093</v>
      </c>
      <c r="O15" s="315">
        <v>2357400.5299999998</v>
      </c>
    </row>
    <row r="16" spans="2:15">
      <c r="B16" s="196" t="s">
        <v>102</v>
      </c>
      <c r="C16" s="44" t="s">
        <v>103</v>
      </c>
      <c r="D16" s="44" t="s">
        <v>86</v>
      </c>
      <c r="E16" s="74">
        <v>0</v>
      </c>
      <c r="F16" s="74">
        <v>1312508</v>
      </c>
      <c r="G16" s="74">
        <v>1312508</v>
      </c>
      <c r="H16" s="74">
        <v>152386</v>
      </c>
      <c r="I16" s="74">
        <v>0</v>
      </c>
      <c r="J16" s="74">
        <v>152386</v>
      </c>
      <c r="K16" s="74">
        <v>3000</v>
      </c>
      <c r="L16" s="74">
        <v>0</v>
      </c>
      <c r="M16" s="74">
        <v>3000</v>
      </c>
      <c r="N16" s="74">
        <v>0</v>
      </c>
      <c r="O16" s="315">
        <v>1467894</v>
      </c>
    </row>
    <row r="17" spans="2:15">
      <c r="B17" s="196" t="s">
        <v>104</v>
      </c>
      <c r="C17" s="44" t="s">
        <v>105</v>
      </c>
      <c r="D17" s="44" t="s">
        <v>86</v>
      </c>
      <c r="E17" s="74">
        <v>0</v>
      </c>
      <c r="F17" s="74">
        <v>6026753</v>
      </c>
      <c r="G17" s="74">
        <v>6026753</v>
      </c>
      <c r="H17" s="74">
        <v>225223</v>
      </c>
      <c r="I17" s="74">
        <v>0</v>
      </c>
      <c r="J17" s="74">
        <v>225223</v>
      </c>
      <c r="K17" s="74">
        <v>51309</v>
      </c>
      <c r="L17" s="74">
        <v>0</v>
      </c>
      <c r="M17" s="74">
        <v>51309</v>
      </c>
      <c r="N17" s="74">
        <v>114443</v>
      </c>
      <c r="O17" s="315">
        <v>6417728</v>
      </c>
    </row>
    <row r="18" spans="2:15">
      <c r="B18" s="196" t="s">
        <v>106</v>
      </c>
      <c r="C18" s="44" t="s">
        <v>107</v>
      </c>
      <c r="D18" s="44" t="s">
        <v>86</v>
      </c>
      <c r="E18" s="74">
        <v>274000</v>
      </c>
      <c r="F18" s="74">
        <v>1150870</v>
      </c>
      <c r="G18" s="74">
        <v>1424870</v>
      </c>
      <c r="H18" s="74">
        <v>139132</v>
      </c>
      <c r="I18" s="74">
        <v>0</v>
      </c>
      <c r="J18" s="74">
        <v>139132</v>
      </c>
      <c r="K18" s="74">
        <v>8373.93</v>
      </c>
      <c r="L18" s="74">
        <v>0</v>
      </c>
      <c r="M18" s="74">
        <v>8373.93</v>
      </c>
      <c r="N18" s="74">
        <v>15704</v>
      </c>
      <c r="O18" s="315">
        <v>1588079.93</v>
      </c>
    </row>
    <row r="19" spans="2:15">
      <c r="B19" s="196" t="s">
        <v>108</v>
      </c>
      <c r="C19" s="44" t="s">
        <v>109</v>
      </c>
      <c r="D19" s="44" t="s">
        <v>86</v>
      </c>
      <c r="E19" s="74">
        <v>0</v>
      </c>
      <c r="F19" s="74">
        <v>3836645</v>
      </c>
      <c r="G19" s="74">
        <v>3836645</v>
      </c>
      <c r="H19" s="74">
        <v>196499</v>
      </c>
      <c r="I19" s="74">
        <v>0</v>
      </c>
      <c r="J19" s="74">
        <v>196499</v>
      </c>
      <c r="K19" s="74">
        <v>71400</v>
      </c>
      <c r="L19" s="74">
        <v>0</v>
      </c>
      <c r="M19" s="74">
        <v>71400</v>
      </c>
      <c r="N19" s="74">
        <v>0</v>
      </c>
      <c r="O19" s="315">
        <v>4104544</v>
      </c>
    </row>
    <row r="20" spans="2:15">
      <c r="B20" s="196" t="s">
        <v>110</v>
      </c>
      <c r="C20" s="44" t="s">
        <v>111</v>
      </c>
      <c r="D20" s="44" t="s">
        <v>86</v>
      </c>
      <c r="E20" s="74">
        <v>0</v>
      </c>
      <c r="F20" s="74">
        <v>1479551</v>
      </c>
      <c r="G20" s="74">
        <v>1479551</v>
      </c>
      <c r="H20" s="74">
        <v>134276</v>
      </c>
      <c r="I20" s="74">
        <v>0</v>
      </c>
      <c r="J20" s="74">
        <v>134276</v>
      </c>
      <c r="K20" s="74">
        <v>0</v>
      </c>
      <c r="L20" s="74">
        <v>0</v>
      </c>
      <c r="M20" s="74">
        <v>0</v>
      </c>
      <c r="N20" s="74">
        <v>0</v>
      </c>
      <c r="O20" s="315">
        <v>1613827</v>
      </c>
    </row>
    <row r="21" spans="2:15">
      <c r="B21" s="196" t="s">
        <v>112</v>
      </c>
      <c r="C21" s="44" t="s">
        <v>113</v>
      </c>
      <c r="D21" s="44" t="s">
        <v>86</v>
      </c>
      <c r="E21" s="74">
        <v>0</v>
      </c>
      <c r="F21" s="74">
        <v>1536065</v>
      </c>
      <c r="G21" s="74">
        <v>1536065</v>
      </c>
      <c r="H21" s="74">
        <v>106549</v>
      </c>
      <c r="I21" s="74">
        <v>0</v>
      </c>
      <c r="J21" s="74">
        <v>106549</v>
      </c>
      <c r="K21" s="74">
        <v>8498.7199999999993</v>
      </c>
      <c r="L21" s="74">
        <v>0</v>
      </c>
      <c r="M21" s="74">
        <v>8498.7199999999993</v>
      </c>
      <c r="N21" s="74">
        <v>0</v>
      </c>
      <c r="O21" s="315">
        <v>1651112.72</v>
      </c>
    </row>
    <row r="22" spans="2:15">
      <c r="B22" s="196" t="s">
        <v>114</v>
      </c>
      <c r="C22" s="44" t="s">
        <v>115</v>
      </c>
      <c r="D22" s="44" t="s">
        <v>86</v>
      </c>
      <c r="E22" s="74">
        <v>0</v>
      </c>
      <c r="F22" s="74">
        <v>274734</v>
      </c>
      <c r="G22" s="74">
        <v>274734</v>
      </c>
      <c r="H22" s="74">
        <v>83382</v>
      </c>
      <c r="I22" s="74">
        <v>0</v>
      </c>
      <c r="J22" s="74">
        <v>83382</v>
      </c>
      <c r="K22" s="74">
        <v>999.74</v>
      </c>
      <c r="L22" s="74">
        <v>0</v>
      </c>
      <c r="M22" s="74">
        <v>999.74</v>
      </c>
      <c r="N22" s="74">
        <v>8450</v>
      </c>
      <c r="O22" s="315">
        <v>367565.74</v>
      </c>
    </row>
    <row r="23" spans="2:15">
      <c r="B23" s="196" t="s">
        <v>116</v>
      </c>
      <c r="C23" s="44" t="s">
        <v>117</v>
      </c>
      <c r="D23" s="44" t="s">
        <v>86</v>
      </c>
      <c r="E23" s="74">
        <v>66187.77</v>
      </c>
      <c r="F23" s="74">
        <v>2588275</v>
      </c>
      <c r="G23" s="74">
        <v>2654462.77</v>
      </c>
      <c r="H23" s="74">
        <v>148553</v>
      </c>
      <c r="I23" s="74">
        <v>0</v>
      </c>
      <c r="J23" s="74">
        <v>148553</v>
      </c>
      <c r="K23" s="74">
        <v>75719.97</v>
      </c>
      <c r="L23" s="74">
        <v>0</v>
      </c>
      <c r="M23" s="74">
        <v>75719.97</v>
      </c>
      <c r="N23" s="74">
        <v>37624</v>
      </c>
      <c r="O23" s="315">
        <v>2916359.74</v>
      </c>
    </row>
    <row r="24" spans="2:15">
      <c r="B24" s="196" t="s">
        <v>118</v>
      </c>
      <c r="C24" s="44" t="s">
        <v>119</v>
      </c>
      <c r="D24" s="44" t="s">
        <v>120</v>
      </c>
      <c r="E24" s="74">
        <v>2415870</v>
      </c>
      <c r="F24" s="74">
        <v>568139</v>
      </c>
      <c r="G24" s="74">
        <v>2984009</v>
      </c>
      <c r="H24" s="74">
        <v>30098</v>
      </c>
      <c r="I24" s="74">
        <v>17970</v>
      </c>
      <c r="J24" s="74">
        <v>48068</v>
      </c>
      <c r="K24" s="74">
        <v>145465.16</v>
      </c>
      <c r="L24" s="74">
        <v>0</v>
      </c>
      <c r="M24" s="74">
        <v>145465.16</v>
      </c>
      <c r="N24" s="74">
        <v>52599</v>
      </c>
      <c r="O24" s="315">
        <v>3230141.16</v>
      </c>
    </row>
    <row r="25" spans="2:15">
      <c r="B25" s="196" t="s">
        <v>121</v>
      </c>
      <c r="C25" s="44" t="s">
        <v>122</v>
      </c>
      <c r="D25" s="44" t="s">
        <v>86</v>
      </c>
      <c r="E25" s="74">
        <v>2500</v>
      </c>
      <c r="F25" s="74">
        <v>54520167</v>
      </c>
      <c r="G25" s="74">
        <v>54522667</v>
      </c>
      <c r="H25" s="74">
        <v>633919</v>
      </c>
      <c r="I25" s="74">
        <v>0</v>
      </c>
      <c r="J25" s="74">
        <v>633919</v>
      </c>
      <c r="K25" s="74">
        <v>52050</v>
      </c>
      <c r="L25" s="74">
        <v>809532</v>
      </c>
      <c r="M25" s="74">
        <v>861582</v>
      </c>
      <c r="N25" s="74">
        <v>10752945</v>
      </c>
      <c r="O25" s="315">
        <v>66771113</v>
      </c>
    </row>
    <row r="26" spans="2:15">
      <c r="B26" s="196" t="s">
        <v>123</v>
      </c>
      <c r="C26" s="44" t="s">
        <v>124</v>
      </c>
      <c r="D26" s="44" t="s">
        <v>86</v>
      </c>
      <c r="E26" s="74">
        <v>0</v>
      </c>
      <c r="F26" s="74">
        <v>1561031</v>
      </c>
      <c r="G26" s="74">
        <v>1561031</v>
      </c>
      <c r="H26" s="74">
        <v>100910</v>
      </c>
      <c r="I26" s="74">
        <v>0</v>
      </c>
      <c r="J26" s="74">
        <v>100910</v>
      </c>
      <c r="K26" s="74">
        <v>18080</v>
      </c>
      <c r="L26" s="74">
        <v>0</v>
      </c>
      <c r="M26" s="74">
        <v>18080</v>
      </c>
      <c r="N26" s="74">
        <v>133506</v>
      </c>
      <c r="O26" s="315">
        <v>1813527</v>
      </c>
    </row>
    <row r="27" spans="2:15">
      <c r="B27" s="196" t="s">
        <v>125</v>
      </c>
      <c r="C27" s="44" t="s">
        <v>126</v>
      </c>
      <c r="D27" s="44" t="s">
        <v>86</v>
      </c>
      <c r="E27" s="74">
        <v>0</v>
      </c>
      <c r="F27" s="74">
        <v>1025441</v>
      </c>
      <c r="G27" s="74">
        <v>1025441</v>
      </c>
      <c r="H27" s="74">
        <v>143235</v>
      </c>
      <c r="I27" s="74">
        <v>0</v>
      </c>
      <c r="J27" s="74">
        <v>143235</v>
      </c>
      <c r="K27" s="74">
        <v>0</v>
      </c>
      <c r="L27" s="74">
        <v>0</v>
      </c>
      <c r="M27" s="74">
        <v>0</v>
      </c>
      <c r="N27" s="74">
        <v>67230</v>
      </c>
      <c r="O27" s="315">
        <v>1235906</v>
      </c>
    </row>
    <row r="28" spans="2:15">
      <c r="B28" s="196" t="s">
        <v>127</v>
      </c>
      <c r="C28" s="44" t="s">
        <v>128</v>
      </c>
      <c r="D28" s="44" t="s">
        <v>86</v>
      </c>
      <c r="E28" s="74">
        <v>0</v>
      </c>
      <c r="F28" s="74">
        <v>1396681</v>
      </c>
      <c r="G28" s="74">
        <v>1396681</v>
      </c>
      <c r="H28" s="74">
        <v>112917</v>
      </c>
      <c r="I28" s="74">
        <v>0</v>
      </c>
      <c r="J28" s="74">
        <v>112917</v>
      </c>
      <c r="K28" s="74">
        <v>3318.4</v>
      </c>
      <c r="L28" s="74">
        <v>0</v>
      </c>
      <c r="M28" s="74">
        <v>3318.4</v>
      </c>
      <c r="N28" s="74">
        <v>0</v>
      </c>
      <c r="O28" s="315">
        <v>1512916.4</v>
      </c>
    </row>
    <row r="29" spans="2:15">
      <c r="B29" s="196" t="s">
        <v>129</v>
      </c>
      <c r="C29" s="44" t="s">
        <v>130</v>
      </c>
      <c r="D29" s="44" t="s">
        <v>89</v>
      </c>
      <c r="E29" s="74">
        <v>88777</v>
      </c>
      <c r="F29" s="74">
        <v>1747627</v>
      </c>
      <c r="G29" s="74">
        <v>1836404</v>
      </c>
      <c r="H29" s="74">
        <v>271578</v>
      </c>
      <c r="I29" s="74">
        <v>30000</v>
      </c>
      <c r="J29" s="74">
        <v>301578</v>
      </c>
      <c r="K29" s="74">
        <v>5500</v>
      </c>
      <c r="L29" s="74">
        <v>0</v>
      </c>
      <c r="M29" s="74">
        <v>5500</v>
      </c>
      <c r="N29" s="74">
        <v>135307</v>
      </c>
      <c r="O29" s="315">
        <v>2278789</v>
      </c>
    </row>
    <row r="30" spans="2:15">
      <c r="B30" s="196" t="s">
        <v>131</v>
      </c>
      <c r="C30" s="44" t="s">
        <v>132</v>
      </c>
      <c r="D30" s="44" t="s">
        <v>86</v>
      </c>
      <c r="E30" s="74">
        <v>0</v>
      </c>
      <c r="F30" s="74">
        <v>9864155</v>
      </c>
      <c r="G30" s="74">
        <v>9864155</v>
      </c>
      <c r="H30" s="74">
        <v>305979</v>
      </c>
      <c r="I30" s="74">
        <v>64533</v>
      </c>
      <c r="J30" s="74">
        <v>370512</v>
      </c>
      <c r="K30" s="74">
        <v>6856.74</v>
      </c>
      <c r="L30" s="74">
        <v>0</v>
      </c>
      <c r="M30" s="74">
        <v>6856.74</v>
      </c>
      <c r="N30" s="74">
        <v>80634</v>
      </c>
      <c r="O30" s="315">
        <v>10322157.74</v>
      </c>
    </row>
    <row r="31" spans="2:15">
      <c r="B31" s="196" t="s">
        <v>133</v>
      </c>
      <c r="C31" s="44" t="s">
        <v>134</v>
      </c>
      <c r="D31" s="44" t="s">
        <v>86</v>
      </c>
      <c r="E31" s="74">
        <v>0</v>
      </c>
      <c r="F31" s="74">
        <v>3706262</v>
      </c>
      <c r="G31" s="74">
        <v>3706262</v>
      </c>
      <c r="H31" s="74">
        <v>188947</v>
      </c>
      <c r="I31" s="74">
        <v>0</v>
      </c>
      <c r="J31" s="74">
        <v>188947</v>
      </c>
      <c r="K31" s="74">
        <v>77453.960000000006</v>
      </c>
      <c r="L31" s="74">
        <v>0</v>
      </c>
      <c r="M31" s="74">
        <v>77453.960000000006</v>
      </c>
      <c r="N31" s="74">
        <v>35998</v>
      </c>
      <c r="O31" s="315">
        <v>4008660.96</v>
      </c>
    </row>
    <row r="32" spans="2:15">
      <c r="B32" s="196" t="s">
        <v>135</v>
      </c>
      <c r="C32" s="44" t="s">
        <v>136</v>
      </c>
      <c r="D32" s="44" t="s">
        <v>86</v>
      </c>
      <c r="E32" s="74">
        <v>40535</v>
      </c>
      <c r="F32" s="74">
        <v>592886</v>
      </c>
      <c r="G32" s="74">
        <v>633421</v>
      </c>
      <c r="H32" s="74">
        <v>91885</v>
      </c>
      <c r="I32" s="74">
        <v>0</v>
      </c>
      <c r="J32" s="74">
        <v>91885</v>
      </c>
      <c r="K32" s="74">
        <v>8103.45</v>
      </c>
      <c r="L32" s="74">
        <v>0</v>
      </c>
      <c r="M32" s="74">
        <v>8103.45</v>
      </c>
      <c r="N32" s="74">
        <v>48082</v>
      </c>
      <c r="O32" s="315">
        <v>781491.45</v>
      </c>
    </row>
    <row r="33" spans="2:15">
      <c r="B33" s="196" t="s">
        <v>137</v>
      </c>
      <c r="C33" s="44" t="s">
        <v>138</v>
      </c>
      <c r="D33" s="44" t="s">
        <v>86</v>
      </c>
      <c r="E33" s="74">
        <v>37460</v>
      </c>
      <c r="F33" s="74">
        <v>498186</v>
      </c>
      <c r="G33" s="74">
        <v>535646</v>
      </c>
      <c r="H33" s="74">
        <v>123346</v>
      </c>
      <c r="I33" s="74">
        <v>0</v>
      </c>
      <c r="J33" s="74">
        <v>123346</v>
      </c>
      <c r="K33" s="74">
        <v>3500</v>
      </c>
      <c r="L33" s="74">
        <v>4000</v>
      </c>
      <c r="M33" s="74">
        <v>7500</v>
      </c>
      <c r="N33" s="74">
        <v>0</v>
      </c>
      <c r="O33" s="315">
        <v>666492</v>
      </c>
    </row>
    <row r="34" spans="2:15">
      <c r="B34" s="196" t="s">
        <v>139</v>
      </c>
      <c r="C34" s="44" t="s">
        <v>140</v>
      </c>
      <c r="D34" s="44" t="s">
        <v>86</v>
      </c>
      <c r="E34" s="74">
        <v>0</v>
      </c>
      <c r="F34" s="74">
        <v>11377504</v>
      </c>
      <c r="G34" s="74">
        <v>11377504</v>
      </c>
      <c r="H34" s="74">
        <v>241675</v>
      </c>
      <c r="I34" s="74">
        <v>0</v>
      </c>
      <c r="J34" s="74">
        <v>241675</v>
      </c>
      <c r="K34" s="74">
        <v>68221.17</v>
      </c>
      <c r="L34" s="74">
        <v>0</v>
      </c>
      <c r="M34" s="74">
        <v>68221.17</v>
      </c>
      <c r="N34" s="74">
        <v>200466</v>
      </c>
      <c r="O34" s="315">
        <v>11887866.17</v>
      </c>
    </row>
    <row r="35" spans="2:15">
      <c r="B35" s="196" t="s">
        <v>141</v>
      </c>
      <c r="C35" s="44" t="s">
        <v>142</v>
      </c>
      <c r="D35" s="44" t="s">
        <v>89</v>
      </c>
      <c r="E35" s="74">
        <v>0</v>
      </c>
      <c r="F35" s="74">
        <v>2691483</v>
      </c>
      <c r="G35" s="74">
        <v>2691483</v>
      </c>
      <c r="H35" s="74">
        <v>396288</v>
      </c>
      <c r="I35" s="74">
        <v>0</v>
      </c>
      <c r="J35" s="74">
        <v>396288</v>
      </c>
      <c r="K35" s="74">
        <v>20383.59</v>
      </c>
      <c r="L35" s="74">
        <v>0</v>
      </c>
      <c r="M35" s="74">
        <v>20383.59</v>
      </c>
      <c r="N35" s="74">
        <v>40950</v>
      </c>
      <c r="O35" s="315">
        <v>3149104.59</v>
      </c>
    </row>
    <row r="36" spans="2:15">
      <c r="B36" s="196" t="s">
        <v>143</v>
      </c>
      <c r="C36" s="44" t="s">
        <v>144</v>
      </c>
      <c r="D36" s="44" t="s">
        <v>86</v>
      </c>
      <c r="E36" s="74">
        <v>162478</v>
      </c>
      <c r="F36" s="74">
        <v>376600</v>
      </c>
      <c r="G36" s="74">
        <v>539078</v>
      </c>
      <c r="H36" s="74">
        <v>114179</v>
      </c>
      <c r="I36" s="74">
        <v>0</v>
      </c>
      <c r="J36" s="74">
        <v>114179</v>
      </c>
      <c r="K36" s="74">
        <v>1486.53</v>
      </c>
      <c r="L36" s="74">
        <v>0</v>
      </c>
      <c r="M36" s="74">
        <v>1486.53</v>
      </c>
      <c r="N36" s="74">
        <v>96503</v>
      </c>
      <c r="O36" s="315">
        <v>751246.53</v>
      </c>
    </row>
    <row r="37" spans="2:15">
      <c r="B37" s="196" t="s">
        <v>145</v>
      </c>
      <c r="C37" s="44" t="s">
        <v>146</v>
      </c>
      <c r="D37" s="44" t="s">
        <v>120</v>
      </c>
      <c r="E37" s="74">
        <v>403237</v>
      </c>
      <c r="F37" s="74">
        <v>10000</v>
      </c>
      <c r="G37" s="74">
        <v>413237</v>
      </c>
      <c r="H37" s="74">
        <v>3580</v>
      </c>
      <c r="I37" s="74">
        <v>0</v>
      </c>
      <c r="J37" s="74">
        <v>3580</v>
      </c>
      <c r="K37" s="74">
        <v>32318.18</v>
      </c>
      <c r="L37" s="74">
        <v>0</v>
      </c>
      <c r="M37" s="74">
        <v>32318.18</v>
      </c>
      <c r="N37" s="74">
        <v>0</v>
      </c>
      <c r="O37" s="315">
        <v>449135.18</v>
      </c>
    </row>
    <row r="38" spans="2:15">
      <c r="B38" s="196" t="s">
        <v>147</v>
      </c>
      <c r="C38" s="44" t="s">
        <v>148</v>
      </c>
      <c r="D38" s="44" t="s">
        <v>89</v>
      </c>
      <c r="E38" s="74">
        <v>15000</v>
      </c>
      <c r="F38" s="74">
        <v>2416146</v>
      </c>
      <c r="G38" s="74">
        <v>2431146</v>
      </c>
      <c r="H38" s="74">
        <v>327319</v>
      </c>
      <c r="I38" s="74">
        <v>0</v>
      </c>
      <c r="J38" s="74">
        <v>327319</v>
      </c>
      <c r="K38" s="74">
        <v>108089.16</v>
      </c>
      <c r="L38" s="74">
        <v>272000</v>
      </c>
      <c r="M38" s="74">
        <v>380089.16</v>
      </c>
      <c r="N38" s="74">
        <v>473448</v>
      </c>
      <c r="O38" s="315">
        <v>3612002.16</v>
      </c>
    </row>
    <row r="39" spans="2:15">
      <c r="B39" s="196" t="s">
        <v>149</v>
      </c>
      <c r="C39" s="44" t="s">
        <v>150</v>
      </c>
      <c r="D39" s="44" t="s">
        <v>86</v>
      </c>
      <c r="E39" s="74">
        <v>0</v>
      </c>
      <c r="F39" s="74">
        <v>8063416</v>
      </c>
      <c r="G39" s="74">
        <v>8063416</v>
      </c>
      <c r="H39" s="74">
        <v>295228</v>
      </c>
      <c r="I39" s="74">
        <v>0</v>
      </c>
      <c r="J39" s="74">
        <v>295228</v>
      </c>
      <c r="K39" s="74">
        <v>0</v>
      </c>
      <c r="L39" s="74">
        <v>0</v>
      </c>
      <c r="M39" s="74">
        <v>0</v>
      </c>
      <c r="N39" s="74">
        <v>0</v>
      </c>
      <c r="O39" s="315">
        <v>8358644</v>
      </c>
    </row>
    <row r="40" spans="2:15">
      <c r="B40" s="196" t="s">
        <v>151</v>
      </c>
      <c r="C40" s="44" t="s">
        <v>152</v>
      </c>
      <c r="D40" s="44" t="s">
        <v>86</v>
      </c>
      <c r="E40" s="74">
        <v>3000</v>
      </c>
      <c r="F40" s="74">
        <v>1049688</v>
      </c>
      <c r="G40" s="74">
        <v>1052688</v>
      </c>
      <c r="H40" s="74">
        <v>115296</v>
      </c>
      <c r="I40" s="74">
        <v>0</v>
      </c>
      <c r="J40" s="74">
        <v>115296</v>
      </c>
      <c r="K40" s="74">
        <v>72734.58</v>
      </c>
      <c r="L40" s="74">
        <v>0</v>
      </c>
      <c r="M40" s="74">
        <v>72734.58</v>
      </c>
      <c r="N40" s="74">
        <v>0</v>
      </c>
      <c r="O40" s="315">
        <v>1240718.58</v>
      </c>
    </row>
    <row r="41" spans="2:15">
      <c r="B41" s="196" t="s">
        <v>153</v>
      </c>
      <c r="C41" s="44" t="s">
        <v>154</v>
      </c>
      <c r="D41" s="44" t="s">
        <v>86</v>
      </c>
      <c r="E41" s="74">
        <v>0</v>
      </c>
      <c r="F41" s="74">
        <v>4272697</v>
      </c>
      <c r="G41" s="74">
        <v>4272697</v>
      </c>
      <c r="H41" s="74">
        <v>228054</v>
      </c>
      <c r="I41" s="74">
        <v>0</v>
      </c>
      <c r="J41" s="74">
        <v>228054</v>
      </c>
      <c r="K41" s="74">
        <v>0</v>
      </c>
      <c r="L41" s="74">
        <v>0</v>
      </c>
      <c r="M41" s="74">
        <v>0</v>
      </c>
      <c r="N41" s="74">
        <v>0</v>
      </c>
      <c r="O41" s="315">
        <v>4500751</v>
      </c>
    </row>
    <row r="42" spans="2:15">
      <c r="B42" s="196" t="s">
        <v>155</v>
      </c>
      <c r="C42" s="44" t="s">
        <v>156</v>
      </c>
      <c r="D42" s="44" t="s">
        <v>120</v>
      </c>
      <c r="E42" s="74">
        <v>548261</v>
      </c>
      <c r="F42" s="74">
        <v>0</v>
      </c>
      <c r="G42" s="74">
        <v>548261</v>
      </c>
      <c r="H42" s="74">
        <v>8552</v>
      </c>
      <c r="I42" s="74">
        <v>0</v>
      </c>
      <c r="J42" s="74">
        <v>8552</v>
      </c>
      <c r="K42" s="74">
        <v>989.98</v>
      </c>
      <c r="L42" s="74">
        <v>0</v>
      </c>
      <c r="M42" s="74">
        <v>989.98</v>
      </c>
      <c r="N42" s="74">
        <v>7103</v>
      </c>
      <c r="O42" s="315">
        <v>564905.98</v>
      </c>
    </row>
    <row r="43" spans="2:15">
      <c r="B43" s="196" t="s">
        <v>157</v>
      </c>
      <c r="C43" s="44" t="s">
        <v>158</v>
      </c>
      <c r="D43" s="44" t="s">
        <v>120</v>
      </c>
      <c r="E43" s="74">
        <v>132073</v>
      </c>
      <c r="F43" s="74">
        <v>55500</v>
      </c>
      <c r="G43" s="74">
        <v>187573</v>
      </c>
      <c r="H43" s="74">
        <v>5210</v>
      </c>
      <c r="I43" s="74">
        <v>0</v>
      </c>
      <c r="J43" s="74">
        <v>5210</v>
      </c>
      <c r="K43" s="74">
        <v>12163.69</v>
      </c>
      <c r="L43" s="74">
        <v>0</v>
      </c>
      <c r="M43" s="74">
        <v>12163.69</v>
      </c>
      <c r="N43" s="74">
        <v>3000</v>
      </c>
      <c r="O43" s="315">
        <v>207946.69</v>
      </c>
    </row>
    <row r="44" spans="2:15">
      <c r="B44" s="196" t="s">
        <v>159</v>
      </c>
      <c r="C44" s="44" t="s">
        <v>160</v>
      </c>
      <c r="D44" s="44" t="s">
        <v>161</v>
      </c>
      <c r="E44" s="74">
        <v>150000</v>
      </c>
      <c r="F44" s="74">
        <v>0</v>
      </c>
      <c r="G44" s="74">
        <v>150000</v>
      </c>
      <c r="H44" s="74">
        <v>7016</v>
      </c>
      <c r="I44" s="74">
        <v>0</v>
      </c>
      <c r="J44" s="74">
        <v>7016</v>
      </c>
      <c r="K44" s="74">
        <v>0</v>
      </c>
      <c r="L44" s="74">
        <v>0</v>
      </c>
      <c r="M44" s="74">
        <v>0</v>
      </c>
      <c r="N44" s="74">
        <v>253580</v>
      </c>
      <c r="O44" s="315">
        <v>410596</v>
      </c>
    </row>
    <row r="45" spans="2:15">
      <c r="B45" s="196" t="s">
        <v>162</v>
      </c>
      <c r="C45" s="44" t="s">
        <v>163</v>
      </c>
      <c r="D45" s="44" t="s">
        <v>86</v>
      </c>
      <c r="E45" s="74">
        <v>0</v>
      </c>
      <c r="F45" s="74">
        <v>1642137</v>
      </c>
      <c r="G45" s="74">
        <v>1642137</v>
      </c>
      <c r="H45" s="74">
        <v>108694</v>
      </c>
      <c r="I45" s="74">
        <v>0</v>
      </c>
      <c r="J45" s="74">
        <v>108694</v>
      </c>
      <c r="K45" s="74">
        <v>0</v>
      </c>
      <c r="L45" s="74">
        <v>0</v>
      </c>
      <c r="M45" s="74">
        <v>0</v>
      </c>
      <c r="N45" s="74">
        <v>24000</v>
      </c>
      <c r="O45" s="315">
        <v>1774831</v>
      </c>
    </row>
    <row r="46" spans="2:15">
      <c r="B46" s="196" t="s">
        <v>164</v>
      </c>
      <c r="C46" s="44" t="s">
        <v>165</v>
      </c>
      <c r="D46" s="44" t="s">
        <v>86</v>
      </c>
      <c r="E46" s="74">
        <v>7888732</v>
      </c>
      <c r="F46" s="74">
        <v>1356847</v>
      </c>
      <c r="G46" s="74">
        <v>9245579</v>
      </c>
      <c r="H46" s="74">
        <v>340773</v>
      </c>
      <c r="I46" s="74">
        <v>0</v>
      </c>
      <c r="J46" s="74">
        <v>340773</v>
      </c>
      <c r="K46" s="74">
        <v>0</v>
      </c>
      <c r="L46" s="74">
        <v>0</v>
      </c>
      <c r="M46" s="74">
        <v>0</v>
      </c>
      <c r="N46" s="74">
        <v>12306</v>
      </c>
      <c r="O46" s="315">
        <v>9598658</v>
      </c>
    </row>
    <row r="47" spans="2:15">
      <c r="B47" s="196" t="s">
        <v>166</v>
      </c>
      <c r="C47" s="44" t="s">
        <v>167</v>
      </c>
      <c r="D47" s="44" t="s">
        <v>86</v>
      </c>
      <c r="E47" s="74">
        <v>97332</v>
      </c>
      <c r="F47" s="74">
        <v>564368</v>
      </c>
      <c r="G47" s="74">
        <v>661700</v>
      </c>
      <c r="H47" s="74">
        <v>97371</v>
      </c>
      <c r="I47" s="74">
        <v>0</v>
      </c>
      <c r="J47" s="74">
        <v>97371</v>
      </c>
      <c r="K47" s="74">
        <v>3480.59</v>
      </c>
      <c r="L47" s="74">
        <v>0</v>
      </c>
      <c r="M47" s="74">
        <v>3480.59</v>
      </c>
      <c r="N47" s="74">
        <v>4214</v>
      </c>
      <c r="O47" s="315">
        <v>766765.59</v>
      </c>
    </row>
    <row r="48" spans="2:15">
      <c r="B48" s="196" t="s">
        <v>168</v>
      </c>
      <c r="C48" s="44" t="s">
        <v>169</v>
      </c>
      <c r="D48" s="44" t="s">
        <v>86</v>
      </c>
      <c r="E48" s="74">
        <v>557887</v>
      </c>
      <c r="F48" s="74">
        <v>1186965</v>
      </c>
      <c r="G48" s="74">
        <v>1744852</v>
      </c>
      <c r="H48" s="74">
        <v>177033</v>
      </c>
      <c r="I48" s="74">
        <v>0</v>
      </c>
      <c r="J48" s="74">
        <v>177033</v>
      </c>
      <c r="K48" s="74">
        <v>15746.61</v>
      </c>
      <c r="L48" s="74">
        <v>0</v>
      </c>
      <c r="M48" s="74">
        <v>15746.61</v>
      </c>
      <c r="N48" s="74">
        <v>5493</v>
      </c>
      <c r="O48" s="315">
        <v>1943124.61</v>
      </c>
    </row>
    <row r="49" spans="2:15">
      <c r="B49" s="196" t="s">
        <v>170</v>
      </c>
      <c r="C49" s="44" t="s">
        <v>171</v>
      </c>
      <c r="D49" s="44" t="s">
        <v>120</v>
      </c>
      <c r="E49" s="74">
        <v>250176</v>
      </c>
      <c r="F49" s="74">
        <v>15000</v>
      </c>
      <c r="G49" s="74">
        <v>265176</v>
      </c>
      <c r="H49" s="74">
        <v>3468</v>
      </c>
      <c r="I49" s="74">
        <v>0</v>
      </c>
      <c r="J49" s="74">
        <v>3468</v>
      </c>
      <c r="K49" s="74">
        <v>26806.9</v>
      </c>
      <c r="L49" s="74">
        <v>0</v>
      </c>
      <c r="M49" s="74">
        <v>26806.9</v>
      </c>
      <c r="N49" s="74">
        <v>0</v>
      </c>
      <c r="O49" s="315">
        <v>295450.90000000002</v>
      </c>
    </row>
    <row r="50" spans="2:15">
      <c r="B50" s="196" t="s">
        <v>172</v>
      </c>
      <c r="C50" s="44" t="s">
        <v>173</v>
      </c>
      <c r="D50" s="44" t="s">
        <v>86</v>
      </c>
      <c r="E50" s="74">
        <v>2749</v>
      </c>
      <c r="F50" s="74">
        <v>1493300</v>
      </c>
      <c r="G50" s="74">
        <v>1496049</v>
      </c>
      <c r="H50" s="74">
        <v>105082</v>
      </c>
      <c r="I50" s="74">
        <v>0</v>
      </c>
      <c r="J50" s="74">
        <v>105082</v>
      </c>
      <c r="K50" s="74">
        <v>8603.1</v>
      </c>
      <c r="L50" s="74">
        <v>0</v>
      </c>
      <c r="M50" s="74">
        <v>8603.1</v>
      </c>
      <c r="N50" s="74">
        <v>0</v>
      </c>
      <c r="O50" s="315">
        <v>1609734.1</v>
      </c>
    </row>
    <row r="51" spans="2:15">
      <c r="B51" s="196" t="s">
        <v>174</v>
      </c>
      <c r="C51" s="44" t="s">
        <v>175</v>
      </c>
      <c r="D51" s="44" t="s">
        <v>86</v>
      </c>
      <c r="E51" s="74">
        <v>0</v>
      </c>
      <c r="F51" s="74">
        <v>3241495</v>
      </c>
      <c r="G51" s="74">
        <v>3241495</v>
      </c>
      <c r="H51" s="74">
        <v>139707</v>
      </c>
      <c r="I51" s="74">
        <v>0</v>
      </c>
      <c r="J51" s="74">
        <v>139707</v>
      </c>
      <c r="K51" s="74">
        <v>0</v>
      </c>
      <c r="L51" s="74">
        <v>0</v>
      </c>
      <c r="M51" s="74">
        <v>0</v>
      </c>
      <c r="N51" s="74">
        <v>71563</v>
      </c>
      <c r="O51" s="315">
        <v>3452765</v>
      </c>
    </row>
    <row r="52" spans="2:15">
      <c r="B52" s="196" t="s">
        <v>176</v>
      </c>
      <c r="C52" s="44" t="s">
        <v>177</v>
      </c>
      <c r="D52" s="44" t="s">
        <v>120</v>
      </c>
      <c r="E52" s="74">
        <v>1497476</v>
      </c>
      <c r="F52" s="74">
        <v>225289</v>
      </c>
      <c r="G52" s="74">
        <v>1722765</v>
      </c>
      <c r="H52" s="74">
        <v>27340</v>
      </c>
      <c r="I52" s="74">
        <v>0</v>
      </c>
      <c r="J52" s="74">
        <v>27340</v>
      </c>
      <c r="K52" s="74">
        <v>1500</v>
      </c>
      <c r="L52" s="74">
        <v>0</v>
      </c>
      <c r="M52" s="74">
        <v>1500</v>
      </c>
      <c r="N52" s="74">
        <v>10825</v>
      </c>
      <c r="O52" s="315">
        <v>1762430</v>
      </c>
    </row>
    <row r="53" spans="2:15">
      <c r="B53" s="196" t="s">
        <v>178</v>
      </c>
      <c r="C53" s="44" t="s">
        <v>179</v>
      </c>
      <c r="D53" s="44" t="s">
        <v>120</v>
      </c>
      <c r="E53" s="74">
        <v>4747091</v>
      </c>
      <c r="F53" s="74">
        <v>359960</v>
      </c>
      <c r="G53" s="74">
        <v>5107051</v>
      </c>
      <c r="H53" s="74">
        <v>86312</v>
      </c>
      <c r="I53" s="74">
        <v>0</v>
      </c>
      <c r="J53" s="74">
        <v>86312</v>
      </c>
      <c r="K53" s="74">
        <v>68391.25</v>
      </c>
      <c r="L53" s="74">
        <v>0</v>
      </c>
      <c r="M53" s="74">
        <v>68391.25</v>
      </c>
      <c r="N53" s="74">
        <v>0</v>
      </c>
      <c r="O53" s="315">
        <v>5261754.25</v>
      </c>
    </row>
    <row r="54" spans="2:15">
      <c r="B54" s="196" t="s">
        <v>180</v>
      </c>
      <c r="C54" s="44" t="s">
        <v>181</v>
      </c>
      <c r="D54" s="44" t="s">
        <v>120</v>
      </c>
      <c r="E54" s="74">
        <v>705677</v>
      </c>
      <c r="F54" s="74">
        <v>0</v>
      </c>
      <c r="G54" s="74">
        <v>705677</v>
      </c>
      <c r="H54" s="74">
        <v>16522</v>
      </c>
      <c r="I54" s="74">
        <v>0</v>
      </c>
      <c r="J54" s="74">
        <v>16522</v>
      </c>
      <c r="K54" s="74">
        <v>5733.57</v>
      </c>
      <c r="L54" s="74">
        <v>0</v>
      </c>
      <c r="M54" s="74">
        <v>5733.57</v>
      </c>
      <c r="N54" s="74">
        <v>36010</v>
      </c>
      <c r="O54" s="315">
        <v>763942.57</v>
      </c>
    </row>
    <row r="55" spans="2:15">
      <c r="B55" s="196" t="s">
        <v>182</v>
      </c>
      <c r="C55" s="44" t="s">
        <v>183</v>
      </c>
      <c r="D55" s="44" t="s">
        <v>86</v>
      </c>
      <c r="E55" s="74">
        <v>0</v>
      </c>
      <c r="F55" s="74">
        <v>2294960</v>
      </c>
      <c r="G55" s="74">
        <v>2294960</v>
      </c>
      <c r="H55" s="74">
        <v>147328</v>
      </c>
      <c r="I55" s="74">
        <v>0</v>
      </c>
      <c r="J55" s="74">
        <v>147328</v>
      </c>
      <c r="K55" s="74">
        <v>23065.84</v>
      </c>
      <c r="L55" s="74">
        <v>0</v>
      </c>
      <c r="M55" s="74">
        <v>23065.84</v>
      </c>
      <c r="N55" s="74">
        <v>0</v>
      </c>
      <c r="O55" s="315">
        <v>2465353.84</v>
      </c>
    </row>
    <row r="56" spans="2:15">
      <c r="B56" s="196" t="s">
        <v>184</v>
      </c>
      <c r="C56" s="44" t="s">
        <v>185</v>
      </c>
      <c r="D56" s="44" t="s">
        <v>120</v>
      </c>
      <c r="E56" s="74">
        <v>683123</v>
      </c>
      <c r="F56" s="74">
        <v>67500</v>
      </c>
      <c r="G56" s="74">
        <v>750623</v>
      </c>
      <c r="H56" s="74">
        <v>10794</v>
      </c>
      <c r="I56" s="74">
        <v>0</v>
      </c>
      <c r="J56" s="74">
        <v>10794</v>
      </c>
      <c r="K56" s="74">
        <v>0</v>
      </c>
      <c r="L56" s="74">
        <v>0</v>
      </c>
      <c r="M56" s="74">
        <v>0</v>
      </c>
      <c r="N56" s="74">
        <v>0</v>
      </c>
      <c r="O56" s="315">
        <v>761417</v>
      </c>
    </row>
    <row r="57" spans="2:15">
      <c r="B57" s="196" t="s">
        <v>186</v>
      </c>
      <c r="C57" s="44" t="s">
        <v>187</v>
      </c>
      <c r="D57" s="44" t="s">
        <v>86</v>
      </c>
      <c r="E57" s="74">
        <v>0</v>
      </c>
      <c r="F57" s="74">
        <v>514878</v>
      </c>
      <c r="G57" s="74">
        <v>514878</v>
      </c>
      <c r="H57" s="74">
        <v>113249</v>
      </c>
      <c r="I57" s="74">
        <v>0</v>
      </c>
      <c r="J57" s="74">
        <v>113249</v>
      </c>
      <c r="K57" s="74">
        <v>4516.79</v>
      </c>
      <c r="L57" s="74">
        <v>6489</v>
      </c>
      <c r="M57" s="74">
        <v>11005.79</v>
      </c>
      <c r="N57" s="74">
        <v>5384</v>
      </c>
      <c r="O57" s="315">
        <v>644516.79</v>
      </c>
    </row>
    <row r="58" spans="2:15">
      <c r="B58" s="196" t="s">
        <v>188</v>
      </c>
      <c r="C58" s="44" t="s">
        <v>189</v>
      </c>
      <c r="D58" s="44" t="s">
        <v>86</v>
      </c>
      <c r="E58" s="74">
        <v>0</v>
      </c>
      <c r="F58" s="74">
        <v>1989149</v>
      </c>
      <c r="G58" s="74">
        <v>1989149</v>
      </c>
      <c r="H58" s="74">
        <v>121434</v>
      </c>
      <c r="I58" s="74">
        <v>0</v>
      </c>
      <c r="J58" s="74">
        <v>121434</v>
      </c>
      <c r="K58" s="74">
        <v>52265.79</v>
      </c>
      <c r="L58" s="74">
        <v>0</v>
      </c>
      <c r="M58" s="74">
        <v>52265.79</v>
      </c>
      <c r="N58" s="74">
        <v>0</v>
      </c>
      <c r="O58" s="315">
        <v>2162848.79</v>
      </c>
    </row>
    <row r="59" spans="2:15">
      <c r="B59" s="196" t="s">
        <v>190</v>
      </c>
      <c r="C59" s="44" t="s">
        <v>191</v>
      </c>
      <c r="D59" s="44" t="s">
        <v>86</v>
      </c>
      <c r="E59" s="74">
        <v>16000</v>
      </c>
      <c r="F59" s="74">
        <v>382565</v>
      </c>
      <c r="G59" s="74">
        <v>398565</v>
      </c>
      <c r="H59" s="74">
        <v>80746</v>
      </c>
      <c r="I59" s="74">
        <v>0</v>
      </c>
      <c r="J59" s="74">
        <v>80746</v>
      </c>
      <c r="K59" s="74">
        <v>4043.96</v>
      </c>
      <c r="L59" s="74">
        <v>0</v>
      </c>
      <c r="M59" s="74">
        <v>4043.96</v>
      </c>
      <c r="N59" s="74">
        <v>21077</v>
      </c>
      <c r="O59" s="315">
        <v>504431.96</v>
      </c>
    </row>
    <row r="60" spans="2:15">
      <c r="B60" s="196" t="s">
        <v>192</v>
      </c>
      <c r="C60" s="44" t="s">
        <v>193</v>
      </c>
      <c r="D60" s="44" t="s">
        <v>86</v>
      </c>
      <c r="E60" s="74">
        <v>0</v>
      </c>
      <c r="F60" s="74">
        <v>731600</v>
      </c>
      <c r="G60" s="74">
        <v>731600</v>
      </c>
      <c r="H60" s="74">
        <v>103165</v>
      </c>
      <c r="I60" s="74">
        <v>0</v>
      </c>
      <c r="J60" s="74">
        <v>103165</v>
      </c>
      <c r="K60" s="74">
        <v>1500</v>
      </c>
      <c r="L60" s="74">
        <v>0</v>
      </c>
      <c r="M60" s="74">
        <v>1500</v>
      </c>
      <c r="N60" s="74">
        <v>6442</v>
      </c>
      <c r="O60" s="315">
        <v>842707</v>
      </c>
    </row>
    <row r="61" spans="2:15">
      <c r="B61" s="196" t="s">
        <v>194</v>
      </c>
      <c r="C61" s="44" t="s">
        <v>195</v>
      </c>
      <c r="D61" s="44" t="s">
        <v>120</v>
      </c>
      <c r="E61" s="74">
        <v>1572205</v>
      </c>
      <c r="F61" s="74">
        <v>1375245</v>
      </c>
      <c r="G61" s="74">
        <v>2947450</v>
      </c>
      <c r="H61" s="74">
        <v>25747</v>
      </c>
      <c r="I61" s="74">
        <v>0</v>
      </c>
      <c r="J61" s="74">
        <v>25747</v>
      </c>
      <c r="K61" s="74">
        <v>0</v>
      </c>
      <c r="L61" s="74">
        <v>0</v>
      </c>
      <c r="M61" s="74">
        <v>0</v>
      </c>
      <c r="N61" s="74">
        <v>22981</v>
      </c>
      <c r="O61" s="315">
        <v>2996178</v>
      </c>
    </row>
    <row r="62" spans="2:15">
      <c r="B62" s="196" t="s">
        <v>196</v>
      </c>
      <c r="C62" s="44" t="s">
        <v>197</v>
      </c>
      <c r="D62" s="44" t="s">
        <v>89</v>
      </c>
      <c r="E62" s="74">
        <v>289383</v>
      </c>
      <c r="F62" s="74">
        <v>472277</v>
      </c>
      <c r="G62" s="74">
        <v>761660</v>
      </c>
      <c r="H62" s="74">
        <v>288671</v>
      </c>
      <c r="I62" s="74">
        <v>0</v>
      </c>
      <c r="J62" s="74">
        <v>288671</v>
      </c>
      <c r="K62" s="74">
        <v>8213.85</v>
      </c>
      <c r="L62" s="74">
        <v>0</v>
      </c>
      <c r="M62" s="74">
        <v>8213.85</v>
      </c>
      <c r="N62" s="74">
        <v>69926</v>
      </c>
      <c r="O62" s="315">
        <v>1128470.8500000001</v>
      </c>
    </row>
    <row r="63" spans="2:15">
      <c r="B63" s="196" t="s">
        <v>198</v>
      </c>
      <c r="C63" s="44" t="s">
        <v>199</v>
      </c>
      <c r="D63" s="44" t="s">
        <v>89</v>
      </c>
      <c r="E63" s="74">
        <v>205500</v>
      </c>
      <c r="F63" s="74">
        <v>942305</v>
      </c>
      <c r="G63" s="74">
        <v>1147805</v>
      </c>
      <c r="H63" s="74">
        <v>334515</v>
      </c>
      <c r="I63" s="74">
        <v>0</v>
      </c>
      <c r="J63" s="74">
        <v>334515</v>
      </c>
      <c r="K63" s="74">
        <v>107190.01</v>
      </c>
      <c r="L63" s="74">
        <v>35267</v>
      </c>
      <c r="M63" s="74">
        <v>142457.01</v>
      </c>
      <c r="N63" s="74">
        <v>538626</v>
      </c>
      <c r="O63" s="315">
        <v>2163403.0099999998</v>
      </c>
    </row>
    <row r="64" spans="2:15">
      <c r="B64" s="196" t="s">
        <v>200</v>
      </c>
      <c r="C64" s="44" t="s">
        <v>201</v>
      </c>
      <c r="D64" s="44" t="s">
        <v>86</v>
      </c>
      <c r="E64" s="74">
        <v>0</v>
      </c>
      <c r="F64" s="74">
        <v>4056466</v>
      </c>
      <c r="G64" s="74">
        <v>4056466</v>
      </c>
      <c r="H64" s="74">
        <v>201789</v>
      </c>
      <c r="I64" s="74">
        <v>0</v>
      </c>
      <c r="J64" s="74">
        <v>201789</v>
      </c>
      <c r="K64" s="74">
        <v>0</v>
      </c>
      <c r="L64" s="74">
        <v>0</v>
      </c>
      <c r="M64" s="74">
        <v>0</v>
      </c>
      <c r="N64" s="74">
        <v>243500</v>
      </c>
      <c r="O64" s="315">
        <v>4501755</v>
      </c>
    </row>
    <row r="65" spans="2:15">
      <c r="B65" s="196" t="s">
        <v>202</v>
      </c>
      <c r="C65" s="44" t="s">
        <v>203</v>
      </c>
      <c r="D65" s="44" t="s">
        <v>89</v>
      </c>
      <c r="E65" s="74">
        <v>303650</v>
      </c>
      <c r="F65" s="74">
        <v>1602251</v>
      </c>
      <c r="G65" s="74">
        <v>1905901</v>
      </c>
      <c r="H65" s="74">
        <v>452642</v>
      </c>
      <c r="I65" s="74">
        <v>15500</v>
      </c>
      <c r="J65" s="74">
        <v>468142</v>
      </c>
      <c r="K65" s="74">
        <v>25748.79</v>
      </c>
      <c r="L65" s="74">
        <v>5500</v>
      </c>
      <c r="M65" s="74">
        <v>31248.79</v>
      </c>
      <c r="N65" s="74">
        <v>91069</v>
      </c>
      <c r="O65" s="315">
        <v>2496360.79</v>
      </c>
    </row>
    <row r="66" spans="2:15">
      <c r="B66" s="196" t="s">
        <v>204</v>
      </c>
      <c r="C66" s="44" t="s">
        <v>205</v>
      </c>
      <c r="D66" s="44" t="s">
        <v>86</v>
      </c>
      <c r="E66" s="74">
        <v>0</v>
      </c>
      <c r="F66" s="74">
        <v>1786750</v>
      </c>
      <c r="G66" s="74">
        <v>1786750</v>
      </c>
      <c r="H66" s="74">
        <v>232180</v>
      </c>
      <c r="I66" s="74">
        <v>0</v>
      </c>
      <c r="J66" s="74">
        <v>232180</v>
      </c>
      <c r="K66" s="74">
        <v>10504.75</v>
      </c>
      <c r="L66" s="74">
        <v>17040</v>
      </c>
      <c r="M66" s="74">
        <v>27544.75</v>
      </c>
      <c r="N66" s="74">
        <v>58258</v>
      </c>
      <c r="O66" s="315">
        <v>2104732.75</v>
      </c>
    </row>
    <row r="67" spans="2:15">
      <c r="B67" s="196" t="s">
        <v>206</v>
      </c>
      <c r="C67" s="44" t="s">
        <v>207</v>
      </c>
      <c r="D67" s="44" t="s">
        <v>86</v>
      </c>
      <c r="E67" s="74">
        <v>4000</v>
      </c>
      <c r="F67" s="74">
        <v>2232871</v>
      </c>
      <c r="G67" s="74">
        <v>2236871</v>
      </c>
      <c r="H67" s="74">
        <v>104692</v>
      </c>
      <c r="I67" s="74">
        <v>0</v>
      </c>
      <c r="J67" s="74">
        <v>104692</v>
      </c>
      <c r="K67" s="74">
        <v>72022.3</v>
      </c>
      <c r="L67" s="74">
        <v>0</v>
      </c>
      <c r="M67" s="74">
        <v>72022.3</v>
      </c>
      <c r="N67" s="74">
        <v>5112</v>
      </c>
      <c r="O67" s="315">
        <v>2418697.2999999998</v>
      </c>
    </row>
    <row r="68" spans="2:15">
      <c r="B68" s="196" t="s">
        <v>208</v>
      </c>
      <c r="C68" s="44" t="s">
        <v>209</v>
      </c>
      <c r="D68" s="44" t="s">
        <v>86</v>
      </c>
      <c r="E68" s="74">
        <v>0</v>
      </c>
      <c r="F68" s="74">
        <v>788401</v>
      </c>
      <c r="G68" s="74">
        <v>788401</v>
      </c>
      <c r="H68" s="74">
        <v>107708</v>
      </c>
      <c r="I68" s="74">
        <v>0</v>
      </c>
      <c r="J68" s="74">
        <v>107708</v>
      </c>
      <c r="K68" s="74">
        <v>750</v>
      </c>
      <c r="L68" s="74">
        <v>0</v>
      </c>
      <c r="M68" s="74">
        <v>750</v>
      </c>
      <c r="N68" s="74">
        <v>0</v>
      </c>
      <c r="O68" s="315">
        <v>896859</v>
      </c>
    </row>
    <row r="69" spans="2:15">
      <c r="B69" s="196" t="s">
        <v>210</v>
      </c>
      <c r="C69" s="44" t="s">
        <v>211</v>
      </c>
      <c r="D69" s="44" t="s">
        <v>86</v>
      </c>
      <c r="E69" s="74">
        <v>123209</v>
      </c>
      <c r="F69" s="74">
        <v>698184</v>
      </c>
      <c r="G69" s="74">
        <v>821393</v>
      </c>
      <c r="H69" s="74">
        <v>101476</v>
      </c>
      <c r="I69" s="74">
        <v>0</v>
      </c>
      <c r="J69" s="74">
        <v>101476</v>
      </c>
      <c r="K69" s="74">
        <v>1345.27</v>
      </c>
      <c r="L69" s="74">
        <v>0</v>
      </c>
      <c r="M69" s="74">
        <v>1345.27</v>
      </c>
      <c r="N69" s="74">
        <v>23090</v>
      </c>
      <c r="O69" s="315">
        <v>947304.27</v>
      </c>
    </row>
    <row r="70" spans="2:15">
      <c r="B70" s="196" t="s">
        <v>212</v>
      </c>
      <c r="C70" s="44" t="s">
        <v>213</v>
      </c>
      <c r="D70" s="44" t="s">
        <v>86</v>
      </c>
      <c r="E70" s="74">
        <v>0</v>
      </c>
      <c r="F70" s="74">
        <v>537703</v>
      </c>
      <c r="G70" s="74">
        <v>537703</v>
      </c>
      <c r="H70" s="74">
        <v>93733</v>
      </c>
      <c r="I70" s="74">
        <v>0</v>
      </c>
      <c r="J70" s="74">
        <v>93733</v>
      </c>
      <c r="K70" s="74">
        <v>42778.96</v>
      </c>
      <c r="L70" s="74">
        <v>0</v>
      </c>
      <c r="M70" s="74">
        <v>42778.96</v>
      </c>
      <c r="N70" s="74">
        <v>5124</v>
      </c>
      <c r="O70" s="315">
        <v>679338.96</v>
      </c>
    </row>
    <row r="71" spans="2:15">
      <c r="B71" s="196" t="s">
        <v>214</v>
      </c>
      <c r="C71" s="44" t="s">
        <v>215</v>
      </c>
      <c r="D71" s="44" t="s">
        <v>89</v>
      </c>
      <c r="E71" s="74">
        <v>0</v>
      </c>
      <c r="F71" s="74">
        <v>723861</v>
      </c>
      <c r="G71" s="74">
        <v>723861</v>
      </c>
      <c r="H71" s="74">
        <v>354577</v>
      </c>
      <c r="I71" s="74">
        <v>0</v>
      </c>
      <c r="J71" s="74">
        <v>354577</v>
      </c>
      <c r="K71" s="74">
        <v>20908.060000000001</v>
      </c>
      <c r="L71" s="74">
        <v>35808</v>
      </c>
      <c r="M71" s="74">
        <v>56716.06</v>
      </c>
      <c r="N71" s="74">
        <v>45352</v>
      </c>
      <c r="O71" s="315">
        <v>1180506.06</v>
      </c>
    </row>
    <row r="72" spans="2:15">
      <c r="B72" s="196" t="s">
        <v>216</v>
      </c>
      <c r="C72" s="44" t="s">
        <v>217</v>
      </c>
      <c r="D72" s="44" t="s">
        <v>86</v>
      </c>
      <c r="E72" s="74">
        <v>0</v>
      </c>
      <c r="F72" s="74">
        <v>676222</v>
      </c>
      <c r="G72" s="74">
        <v>676222</v>
      </c>
      <c r="H72" s="74">
        <v>77540</v>
      </c>
      <c r="I72" s="74">
        <v>0</v>
      </c>
      <c r="J72" s="74">
        <v>77540</v>
      </c>
      <c r="K72" s="74">
        <v>19316.45</v>
      </c>
      <c r="L72" s="74">
        <v>0</v>
      </c>
      <c r="M72" s="74">
        <v>19316.45</v>
      </c>
      <c r="N72" s="74">
        <v>7929</v>
      </c>
      <c r="O72" s="315">
        <v>781007.45</v>
      </c>
    </row>
    <row r="73" spans="2:15">
      <c r="B73" s="196" t="s">
        <v>218</v>
      </c>
      <c r="C73" s="44" t="s">
        <v>219</v>
      </c>
      <c r="D73" s="44" t="s">
        <v>86</v>
      </c>
      <c r="E73" s="74">
        <v>702395</v>
      </c>
      <c r="F73" s="74">
        <v>589000</v>
      </c>
      <c r="G73" s="74">
        <v>1291395</v>
      </c>
      <c r="H73" s="74">
        <v>200010</v>
      </c>
      <c r="I73" s="74">
        <v>0</v>
      </c>
      <c r="J73" s="74">
        <v>200010</v>
      </c>
      <c r="K73" s="74">
        <v>10000</v>
      </c>
      <c r="L73" s="74">
        <v>0</v>
      </c>
      <c r="M73" s="74">
        <v>10000</v>
      </c>
      <c r="N73" s="74">
        <v>8189</v>
      </c>
      <c r="O73" s="315">
        <v>1509594</v>
      </c>
    </row>
    <row r="74" spans="2:15">
      <c r="B74" s="196" t="s">
        <v>220</v>
      </c>
      <c r="C74" s="44" t="s">
        <v>221</v>
      </c>
      <c r="D74" s="44" t="s">
        <v>86</v>
      </c>
      <c r="E74" s="74">
        <v>828098</v>
      </c>
      <c r="F74" s="74">
        <v>2142773</v>
      </c>
      <c r="G74" s="74">
        <v>2970871</v>
      </c>
      <c r="H74" s="74">
        <v>179541</v>
      </c>
      <c r="I74" s="74">
        <v>0</v>
      </c>
      <c r="J74" s="74">
        <v>179541</v>
      </c>
      <c r="K74" s="74">
        <v>19447.009999999998</v>
      </c>
      <c r="L74" s="74">
        <v>0</v>
      </c>
      <c r="M74" s="74">
        <v>19447.009999999998</v>
      </c>
      <c r="N74" s="74">
        <v>118030</v>
      </c>
      <c r="O74" s="315">
        <v>3287889.01</v>
      </c>
    </row>
    <row r="75" spans="2:15">
      <c r="B75" s="196" t="s">
        <v>222</v>
      </c>
      <c r="C75" s="44" t="s">
        <v>223</v>
      </c>
      <c r="D75" s="44" t="s">
        <v>120</v>
      </c>
      <c r="E75" s="74">
        <v>216436</v>
      </c>
      <c r="F75" s="74">
        <v>0</v>
      </c>
      <c r="G75" s="74">
        <v>216436</v>
      </c>
      <c r="H75" s="74">
        <v>7318</v>
      </c>
      <c r="I75" s="74">
        <v>0</v>
      </c>
      <c r="J75" s="74">
        <v>7318</v>
      </c>
      <c r="K75" s="74">
        <v>1000</v>
      </c>
      <c r="L75" s="74">
        <v>0</v>
      </c>
      <c r="M75" s="74">
        <v>1000</v>
      </c>
      <c r="N75" s="74">
        <v>1757</v>
      </c>
      <c r="O75" s="315">
        <v>226511</v>
      </c>
    </row>
    <row r="76" spans="2:15">
      <c r="B76" s="196" t="s">
        <v>224</v>
      </c>
      <c r="C76" s="44" t="s">
        <v>225</v>
      </c>
      <c r="D76" s="44" t="s">
        <v>86</v>
      </c>
      <c r="E76" s="74">
        <v>383205</v>
      </c>
      <c r="F76" s="74">
        <v>624459</v>
      </c>
      <c r="G76" s="74">
        <v>1007664</v>
      </c>
      <c r="H76" s="74">
        <v>205677</v>
      </c>
      <c r="I76" s="74">
        <v>0</v>
      </c>
      <c r="J76" s="74">
        <v>205677</v>
      </c>
      <c r="K76" s="74">
        <v>23147.67</v>
      </c>
      <c r="L76" s="74">
        <v>0</v>
      </c>
      <c r="M76" s="74">
        <v>23147.67</v>
      </c>
      <c r="N76" s="74">
        <v>70932</v>
      </c>
      <c r="O76" s="315">
        <v>1307420.67</v>
      </c>
    </row>
    <row r="77" spans="2:15">
      <c r="B77" s="196" t="s">
        <v>226</v>
      </c>
      <c r="C77" s="44" t="s">
        <v>227</v>
      </c>
      <c r="D77" s="44" t="s">
        <v>86</v>
      </c>
      <c r="E77" s="74">
        <v>2600</v>
      </c>
      <c r="F77" s="74">
        <v>1569415</v>
      </c>
      <c r="G77" s="74">
        <v>1572015</v>
      </c>
      <c r="H77" s="74">
        <v>138010</v>
      </c>
      <c r="I77" s="74">
        <v>0</v>
      </c>
      <c r="J77" s="74">
        <v>138010</v>
      </c>
      <c r="K77" s="74">
        <v>16453.36</v>
      </c>
      <c r="L77" s="74">
        <v>9972</v>
      </c>
      <c r="M77" s="74">
        <v>26425.360000000001</v>
      </c>
      <c r="N77" s="74">
        <v>83610</v>
      </c>
      <c r="O77" s="315">
        <v>1820060.36</v>
      </c>
    </row>
    <row r="78" spans="2:15">
      <c r="B78" s="196" t="s">
        <v>228</v>
      </c>
      <c r="C78" s="44" t="s">
        <v>229</v>
      </c>
      <c r="D78" s="44" t="s">
        <v>86</v>
      </c>
      <c r="E78" s="74">
        <v>0</v>
      </c>
      <c r="F78" s="74">
        <v>3447651</v>
      </c>
      <c r="G78" s="74">
        <v>3447651</v>
      </c>
      <c r="H78" s="74">
        <v>173569</v>
      </c>
      <c r="I78" s="74">
        <v>63023</v>
      </c>
      <c r="J78" s="74">
        <v>236592</v>
      </c>
      <c r="K78" s="74">
        <v>1744.31</v>
      </c>
      <c r="L78" s="74">
        <v>0</v>
      </c>
      <c r="M78" s="74">
        <v>1744.31</v>
      </c>
      <c r="N78" s="74">
        <v>89020</v>
      </c>
      <c r="O78" s="315">
        <v>3775007.31</v>
      </c>
    </row>
    <row r="79" spans="2:15">
      <c r="B79" s="196" t="s">
        <v>230</v>
      </c>
      <c r="C79" s="44" t="s">
        <v>231</v>
      </c>
      <c r="D79" s="44" t="s">
        <v>86</v>
      </c>
      <c r="E79" s="74">
        <v>0</v>
      </c>
      <c r="F79" s="74">
        <v>580031</v>
      </c>
      <c r="G79" s="74">
        <v>580031</v>
      </c>
      <c r="H79" s="74">
        <v>122847</v>
      </c>
      <c r="I79" s="74">
        <v>0</v>
      </c>
      <c r="J79" s="74">
        <v>122847</v>
      </c>
      <c r="K79" s="74">
        <v>4270.8500000000004</v>
      </c>
      <c r="L79" s="74">
        <v>0</v>
      </c>
      <c r="M79" s="74">
        <v>4270.8500000000004</v>
      </c>
      <c r="N79" s="74">
        <v>29643</v>
      </c>
      <c r="O79" s="315">
        <v>736791.85</v>
      </c>
    </row>
    <row r="80" spans="2:15">
      <c r="B80" s="196" t="s">
        <v>232</v>
      </c>
      <c r="C80" s="44" t="s">
        <v>233</v>
      </c>
      <c r="D80" s="44" t="s">
        <v>86</v>
      </c>
      <c r="E80" s="74">
        <v>4000</v>
      </c>
      <c r="F80" s="74">
        <v>701551</v>
      </c>
      <c r="G80" s="74">
        <v>705551</v>
      </c>
      <c r="H80" s="74">
        <v>120035</v>
      </c>
      <c r="I80" s="74">
        <v>0</v>
      </c>
      <c r="J80" s="74">
        <v>120035</v>
      </c>
      <c r="K80" s="74">
        <v>42292.79</v>
      </c>
      <c r="L80" s="74">
        <v>0</v>
      </c>
      <c r="M80" s="74">
        <v>42292.79</v>
      </c>
      <c r="N80" s="74">
        <v>5389</v>
      </c>
      <c r="O80" s="315">
        <v>873267.79</v>
      </c>
    </row>
    <row r="81" spans="1:15">
      <c r="B81" s="196" t="s">
        <v>234</v>
      </c>
      <c r="C81" s="44" t="s">
        <v>235</v>
      </c>
      <c r="D81" s="44" t="s">
        <v>89</v>
      </c>
      <c r="E81" s="74">
        <v>42800</v>
      </c>
      <c r="F81" s="74">
        <v>2154421</v>
      </c>
      <c r="G81" s="74">
        <v>2197221</v>
      </c>
      <c r="H81" s="74">
        <v>525226</v>
      </c>
      <c r="I81" s="74">
        <v>0</v>
      </c>
      <c r="J81" s="74">
        <v>525226</v>
      </c>
      <c r="K81" s="74">
        <v>17598.2</v>
      </c>
      <c r="L81" s="74">
        <v>44332</v>
      </c>
      <c r="M81" s="74">
        <v>61930.2</v>
      </c>
      <c r="N81" s="74">
        <v>45715</v>
      </c>
      <c r="O81" s="315">
        <v>2830092.2</v>
      </c>
    </row>
    <row r="82" spans="1:15">
      <c r="B82" s="196" t="s">
        <v>236</v>
      </c>
      <c r="C82" s="44" t="s">
        <v>237</v>
      </c>
      <c r="D82" s="44" t="s">
        <v>86</v>
      </c>
      <c r="E82" s="74">
        <v>0</v>
      </c>
      <c r="F82" s="74">
        <v>368985</v>
      </c>
      <c r="G82" s="74">
        <v>368985</v>
      </c>
      <c r="H82" s="74">
        <v>101573</v>
      </c>
      <c r="I82" s="74">
        <v>0</v>
      </c>
      <c r="J82" s="74">
        <v>101573</v>
      </c>
      <c r="K82" s="74">
        <v>485.2</v>
      </c>
      <c r="L82" s="74">
        <v>0</v>
      </c>
      <c r="M82" s="74">
        <v>485.2</v>
      </c>
      <c r="N82" s="74">
        <v>7000</v>
      </c>
      <c r="O82" s="315">
        <v>478043.2</v>
      </c>
    </row>
    <row r="83" spans="1:15">
      <c r="B83" s="196" t="s">
        <v>238</v>
      </c>
      <c r="C83" s="44" t="s">
        <v>239</v>
      </c>
      <c r="D83" s="44" t="s">
        <v>86</v>
      </c>
      <c r="E83" s="74">
        <v>1523708</v>
      </c>
      <c r="F83" s="74">
        <v>625819</v>
      </c>
      <c r="G83" s="74">
        <v>2149527</v>
      </c>
      <c r="H83" s="74">
        <v>196482</v>
      </c>
      <c r="I83" s="74">
        <v>0</v>
      </c>
      <c r="J83" s="74">
        <v>196482</v>
      </c>
      <c r="K83" s="74">
        <v>13219.66</v>
      </c>
      <c r="L83" s="74">
        <v>0</v>
      </c>
      <c r="M83" s="74">
        <v>13219.66</v>
      </c>
      <c r="N83" s="74">
        <v>73503</v>
      </c>
      <c r="O83" s="315">
        <v>2432731.66</v>
      </c>
    </row>
    <row r="84" spans="1:15">
      <c r="B84" s="196" t="s">
        <v>240</v>
      </c>
      <c r="C84" s="44" t="s">
        <v>241</v>
      </c>
      <c r="D84" s="44" t="s">
        <v>120</v>
      </c>
      <c r="E84" s="74">
        <v>820323</v>
      </c>
      <c r="F84" s="74">
        <v>0</v>
      </c>
      <c r="G84" s="74">
        <v>820323</v>
      </c>
      <c r="H84" s="74">
        <v>6159</v>
      </c>
      <c r="I84" s="74">
        <v>1500</v>
      </c>
      <c r="J84" s="74">
        <v>7659</v>
      </c>
      <c r="K84" s="74">
        <v>45942.89</v>
      </c>
      <c r="L84" s="74">
        <v>0</v>
      </c>
      <c r="M84" s="74">
        <v>45942.89</v>
      </c>
      <c r="N84" s="74">
        <v>30583</v>
      </c>
      <c r="O84" s="315">
        <v>904507.89</v>
      </c>
    </row>
    <row r="85" spans="1:15">
      <c r="B85" s="196" t="s">
        <v>242</v>
      </c>
      <c r="C85" s="44" t="s">
        <v>243</v>
      </c>
      <c r="D85" s="44" t="s">
        <v>86</v>
      </c>
      <c r="E85" s="74">
        <v>0</v>
      </c>
      <c r="F85" s="74">
        <v>1194099</v>
      </c>
      <c r="G85" s="74">
        <v>1194099</v>
      </c>
      <c r="H85" s="74">
        <v>113927</v>
      </c>
      <c r="I85" s="74">
        <v>0</v>
      </c>
      <c r="J85" s="74">
        <v>113927</v>
      </c>
      <c r="K85" s="74">
        <v>3500</v>
      </c>
      <c r="L85" s="74">
        <v>0</v>
      </c>
      <c r="M85" s="74">
        <v>3500</v>
      </c>
      <c r="N85" s="74">
        <v>0</v>
      </c>
      <c r="O85" s="315">
        <v>1311526</v>
      </c>
    </row>
    <row r="86" spans="1:15">
      <c r="B86" s="196" t="s">
        <v>244</v>
      </c>
      <c r="C86" s="44" t="s">
        <v>245</v>
      </c>
      <c r="D86" s="44" t="s">
        <v>86</v>
      </c>
      <c r="E86" s="74">
        <v>0</v>
      </c>
      <c r="F86" s="74">
        <v>1383026</v>
      </c>
      <c r="G86" s="74">
        <v>1383026</v>
      </c>
      <c r="H86" s="74">
        <v>88883</v>
      </c>
      <c r="I86" s="74">
        <v>0</v>
      </c>
      <c r="J86" s="74">
        <v>88883</v>
      </c>
      <c r="K86" s="74">
        <v>5000</v>
      </c>
      <c r="L86" s="74">
        <v>0</v>
      </c>
      <c r="M86" s="74">
        <v>5000</v>
      </c>
      <c r="N86" s="74">
        <v>0</v>
      </c>
      <c r="O86" s="315">
        <v>1476909</v>
      </c>
    </row>
    <row r="87" spans="1:15">
      <c r="B87" s="196" t="s">
        <v>246</v>
      </c>
      <c r="C87" s="44" t="s">
        <v>247</v>
      </c>
      <c r="D87" s="44" t="s">
        <v>86</v>
      </c>
      <c r="E87" s="74">
        <v>0</v>
      </c>
      <c r="F87" s="74">
        <v>4551287</v>
      </c>
      <c r="G87" s="74">
        <v>4551287</v>
      </c>
      <c r="H87" s="74">
        <v>181078</v>
      </c>
      <c r="I87" s="74">
        <v>0</v>
      </c>
      <c r="J87" s="74">
        <v>181078</v>
      </c>
      <c r="K87" s="74">
        <v>32500</v>
      </c>
      <c r="L87" s="74">
        <v>0</v>
      </c>
      <c r="M87" s="74">
        <v>32500</v>
      </c>
      <c r="N87" s="74">
        <v>48411</v>
      </c>
      <c r="O87" s="315">
        <v>4813276</v>
      </c>
    </row>
    <row r="88" spans="1:15">
      <c r="B88" s="196" t="s">
        <v>248</v>
      </c>
      <c r="C88" s="44" t="s">
        <v>249</v>
      </c>
      <c r="D88" s="44" t="s">
        <v>86</v>
      </c>
      <c r="E88" s="74">
        <v>0</v>
      </c>
      <c r="F88" s="74">
        <v>26762363</v>
      </c>
      <c r="G88" s="74">
        <v>26762363</v>
      </c>
      <c r="H88" s="74">
        <v>600416</v>
      </c>
      <c r="I88" s="74">
        <v>0</v>
      </c>
      <c r="J88" s="74">
        <v>600416</v>
      </c>
      <c r="K88" s="74">
        <v>14500</v>
      </c>
      <c r="L88" s="74">
        <v>0</v>
      </c>
      <c r="M88" s="74">
        <v>14500</v>
      </c>
      <c r="N88" s="74">
        <v>0</v>
      </c>
      <c r="O88" s="315">
        <v>27377279</v>
      </c>
    </row>
    <row r="89" spans="1:15">
      <c r="B89" s="196" t="s">
        <v>250</v>
      </c>
      <c r="C89" s="44" t="s">
        <v>251</v>
      </c>
      <c r="D89" s="44" t="s">
        <v>86</v>
      </c>
      <c r="E89" s="74">
        <v>0</v>
      </c>
      <c r="F89" s="74">
        <v>412438</v>
      </c>
      <c r="G89" s="74">
        <v>412438</v>
      </c>
      <c r="H89" s="74">
        <v>80765</v>
      </c>
      <c r="I89" s="74">
        <v>0</v>
      </c>
      <c r="J89" s="74">
        <v>80765</v>
      </c>
      <c r="K89" s="74">
        <v>3740.7</v>
      </c>
      <c r="L89" s="74">
        <v>0</v>
      </c>
      <c r="M89" s="74">
        <v>3740.7</v>
      </c>
      <c r="N89" s="74">
        <v>4250</v>
      </c>
      <c r="O89" s="315">
        <v>501193.7</v>
      </c>
    </row>
    <row r="90" spans="1:15">
      <c r="B90" s="196" t="s">
        <v>252</v>
      </c>
      <c r="C90" s="44" t="s">
        <v>253</v>
      </c>
      <c r="D90" s="44" t="s">
        <v>86</v>
      </c>
      <c r="E90" s="74">
        <v>0</v>
      </c>
      <c r="F90" s="74">
        <v>1965517</v>
      </c>
      <c r="G90" s="74">
        <v>1965517</v>
      </c>
      <c r="H90" s="74">
        <v>164494</v>
      </c>
      <c r="I90" s="74">
        <v>76397</v>
      </c>
      <c r="J90" s="74">
        <v>240891</v>
      </c>
      <c r="K90" s="74">
        <v>80241.61</v>
      </c>
      <c r="L90" s="74">
        <v>20000</v>
      </c>
      <c r="M90" s="74">
        <v>100241.61</v>
      </c>
      <c r="N90" s="74">
        <v>6838</v>
      </c>
      <c r="O90" s="315">
        <v>2313487.61</v>
      </c>
    </row>
    <row r="91" spans="1:15" ht="13.5" thickBot="1">
      <c r="B91" s="199" t="s">
        <v>254</v>
      </c>
      <c r="C91" s="200" t="s">
        <v>255</v>
      </c>
      <c r="D91" s="200" t="s">
        <v>86</v>
      </c>
      <c r="E91" s="316">
        <v>0</v>
      </c>
      <c r="F91" s="316">
        <v>1853484</v>
      </c>
      <c r="G91" s="316">
        <v>1853484</v>
      </c>
      <c r="H91" s="316">
        <v>129609</v>
      </c>
      <c r="I91" s="316">
        <v>0</v>
      </c>
      <c r="J91" s="316">
        <v>129609</v>
      </c>
      <c r="K91" s="316">
        <v>8500</v>
      </c>
      <c r="L91" s="316">
        <v>2160</v>
      </c>
      <c r="M91" s="316">
        <v>10660</v>
      </c>
      <c r="N91" s="316">
        <v>2605</v>
      </c>
      <c r="O91" s="317">
        <v>1996358</v>
      </c>
    </row>
    <row r="92" spans="1:15">
      <c r="B92" s="77"/>
      <c r="C92" s="77"/>
      <c r="D92" s="77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</row>
    <row r="93" spans="1:15" ht="13.5" thickBot="1">
      <c r="B93" s="77"/>
      <c r="C93" s="77"/>
      <c r="D93" s="77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</row>
    <row r="94" spans="1:15" ht="15.75">
      <c r="A94" s="75"/>
      <c r="B94" s="243" t="s">
        <v>159</v>
      </c>
      <c r="C94" s="244" t="s">
        <v>159</v>
      </c>
      <c r="D94" s="245" t="s">
        <v>7</v>
      </c>
      <c r="E94" s="79">
        <f t="shared" ref="E94:O94" si="0">SUM(E8:E91)</f>
        <v>29267238.77</v>
      </c>
      <c r="F94" s="80">
        <f t="shared" si="0"/>
        <v>214722759</v>
      </c>
      <c r="G94" s="80">
        <f t="shared" si="0"/>
        <v>243989997.76999998</v>
      </c>
      <c r="H94" s="80">
        <f t="shared" si="0"/>
        <v>14182131</v>
      </c>
      <c r="I94" s="80">
        <f t="shared" si="0"/>
        <v>268923</v>
      </c>
      <c r="J94" s="80">
        <f t="shared" si="0"/>
        <v>14451054</v>
      </c>
      <c r="K94" s="80">
        <f t="shared" si="0"/>
        <v>1948575.0200000005</v>
      </c>
      <c r="L94" s="80">
        <f t="shared" si="0"/>
        <v>1282100</v>
      </c>
      <c r="M94" s="80">
        <f t="shared" si="0"/>
        <v>3230675.02</v>
      </c>
      <c r="N94" s="80">
        <f t="shared" si="0"/>
        <v>15479558</v>
      </c>
      <c r="O94" s="81">
        <f t="shared" si="0"/>
        <v>277151284.7899999</v>
      </c>
    </row>
    <row r="95" spans="1:15" ht="15.75">
      <c r="A95" s="75"/>
      <c r="B95" s="246" t="s">
        <v>159</v>
      </c>
      <c r="C95" s="247" t="s">
        <v>159</v>
      </c>
      <c r="D95" s="248" t="s">
        <v>256</v>
      </c>
      <c r="E95" s="82">
        <f t="shared" ref="E95:O95" si="1">AVERAGE(E8:E91)</f>
        <v>348419.50916666666</v>
      </c>
      <c r="F95" s="83">
        <f t="shared" si="1"/>
        <v>2556223.3214285714</v>
      </c>
      <c r="G95" s="83">
        <f t="shared" si="1"/>
        <v>2904642.8305952377</v>
      </c>
      <c r="H95" s="83">
        <f t="shared" si="1"/>
        <v>168834.89285714287</v>
      </c>
      <c r="I95" s="83">
        <f t="shared" si="1"/>
        <v>3201.4642857142858</v>
      </c>
      <c r="J95" s="83">
        <f t="shared" si="1"/>
        <v>172036.35714285713</v>
      </c>
      <c r="K95" s="83">
        <f t="shared" si="1"/>
        <v>23197.321666666674</v>
      </c>
      <c r="L95" s="83">
        <f t="shared" si="1"/>
        <v>15263.095238095239</v>
      </c>
      <c r="M95" s="83">
        <f t="shared" si="1"/>
        <v>38460.416904761907</v>
      </c>
      <c r="N95" s="83">
        <f t="shared" si="1"/>
        <v>184280.45238095237</v>
      </c>
      <c r="O95" s="84">
        <f t="shared" si="1"/>
        <v>3299420.0570238084</v>
      </c>
    </row>
    <row r="96" spans="1:15" ht="15.75">
      <c r="A96" s="75"/>
      <c r="B96" s="246" t="s">
        <v>159</v>
      </c>
      <c r="C96" s="247" t="s">
        <v>159</v>
      </c>
      <c r="D96" s="248" t="s">
        <v>257</v>
      </c>
      <c r="E96" s="83">
        <f t="shared" ref="E96:M96" si="2">QUARTILE(E8:E91,1)</f>
        <v>0</v>
      </c>
      <c r="F96" s="83">
        <f t="shared" si="2"/>
        <v>499107.75</v>
      </c>
      <c r="G96" s="83">
        <f t="shared" si="2"/>
        <v>672591.5</v>
      </c>
      <c r="H96" s="83">
        <f t="shared" si="2"/>
        <v>95278</v>
      </c>
      <c r="I96" s="83">
        <f t="shared" si="2"/>
        <v>0</v>
      </c>
      <c r="J96" s="83">
        <f t="shared" si="2"/>
        <v>95278</v>
      </c>
      <c r="K96" s="83">
        <f t="shared" si="2"/>
        <v>1683.2325000000001</v>
      </c>
      <c r="L96" s="83">
        <f t="shared" si="2"/>
        <v>0</v>
      </c>
      <c r="M96" s="83">
        <f t="shared" si="2"/>
        <v>1683.2325000000001</v>
      </c>
      <c r="N96" s="83">
        <v>2229.25</v>
      </c>
      <c r="O96" s="84">
        <f>QUARTILE(O8:O91,1)</f>
        <v>781370.45</v>
      </c>
    </row>
    <row r="97" spans="1:15" ht="15.75">
      <c r="A97" s="75"/>
      <c r="B97" s="246" t="s">
        <v>159</v>
      </c>
      <c r="C97" s="247" t="s">
        <v>159</v>
      </c>
      <c r="D97" s="248" t="s">
        <v>258</v>
      </c>
      <c r="E97" s="82">
        <f t="shared" ref="E97:O97" si="3">MEDIAN(E8:E91)</f>
        <v>3500</v>
      </c>
      <c r="F97" s="83">
        <f t="shared" si="3"/>
        <v>1146593.5</v>
      </c>
      <c r="G97" s="83">
        <f t="shared" si="3"/>
        <v>1452210.5</v>
      </c>
      <c r="H97" s="83">
        <f t="shared" si="3"/>
        <v>129192.5</v>
      </c>
      <c r="I97" s="83">
        <f t="shared" si="3"/>
        <v>0</v>
      </c>
      <c r="J97" s="83">
        <f t="shared" si="3"/>
        <v>129192.5</v>
      </c>
      <c r="K97" s="83">
        <f t="shared" si="3"/>
        <v>8499.36</v>
      </c>
      <c r="L97" s="83">
        <f t="shared" si="3"/>
        <v>0</v>
      </c>
      <c r="M97" s="83">
        <f t="shared" si="3"/>
        <v>9301.5499999999993</v>
      </c>
      <c r="N97" s="83">
        <f t="shared" si="3"/>
        <v>18390.5</v>
      </c>
      <c r="O97" s="84">
        <f t="shared" si="3"/>
        <v>1611780.55</v>
      </c>
    </row>
    <row r="98" spans="1:15" ht="16.5" thickBot="1">
      <c r="A98" s="75"/>
      <c r="B98" s="249" t="s">
        <v>159</v>
      </c>
      <c r="C98" s="250" t="s">
        <v>159</v>
      </c>
      <c r="D98" s="251" t="s">
        <v>259</v>
      </c>
      <c r="E98" s="85">
        <f>QUARTILE(E8:E91,3)</f>
        <v>246542.25</v>
      </c>
      <c r="F98" s="85">
        <f>QUARTILE(F8:F91,3)</f>
        <v>2027555</v>
      </c>
      <c r="G98" s="85">
        <f>QUARTILE(G8:G91,3)</f>
        <v>2486975.1924999999</v>
      </c>
      <c r="H98" s="85">
        <f>QUARTILE(H8:H91,3)</f>
        <v>210563.5</v>
      </c>
      <c r="I98" s="85">
        <f t="shared" ref="I98:O98" si="4">QUARTILE(I8:I91,3)</f>
        <v>0</v>
      </c>
      <c r="J98" s="85">
        <f t="shared" si="4"/>
        <v>229085.5</v>
      </c>
      <c r="K98" s="85">
        <f t="shared" si="4"/>
        <v>32363.635000000002</v>
      </c>
      <c r="L98" s="85">
        <f t="shared" si="4"/>
        <v>0</v>
      </c>
      <c r="M98" s="85">
        <f t="shared" si="4"/>
        <v>42414.332500000004</v>
      </c>
      <c r="N98" s="85">
        <f t="shared" si="4"/>
        <v>71995.25</v>
      </c>
      <c r="O98" s="86">
        <f t="shared" si="4"/>
        <v>2936314.3050000002</v>
      </c>
    </row>
    <row r="99" spans="1:15">
      <c r="B99" s="77"/>
      <c r="C99" s="77"/>
      <c r="D99" s="77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</row>
  </sheetData>
  <autoFilter ref="B7:O7" xr:uid="{00000000-0001-0000-0400-000000000000}"/>
  <mergeCells count="2">
    <mergeCell ref="F2:J2"/>
    <mergeCell ref="F3:J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" sqref="D1:G1"/>
    </sheetView>
  </sheetViews>
  <sheetFormatPr defaultColWidth="8.85546875" defaultRowHeight="12.75"/>
  <cols>
    <col min="1" max="1" width="8.85546875" style="38"/>
    <col min="2" max="2" width="15.28515625" style="38" customWidth="1"/>
    <col min="3" max="3" width="44.42578125" style="38" customWidth="1"/>
    <col min="4" max="4" width="17" style="38" customWidth="1"/>
    <col min="5" max="5" width="18.85546875" style="38" customWidth="1"/>
    <col min="6" max="6" width="15" style="38" customWidth="1"/>
    <col min="7" max="7" width="16.5703125" style="38" customWidth="1"/>
    <col min="8" max="8" width="16.7109375" style="38" customWidth="1"/>
    <col min="9" max="9" width="10.85546875" style="38" customWidth="1"/>
    <col min="10" max="10" width="11.5703125" style="38" customWidth="1"/>
    <col min="11" max="11" width="8.85546875" style="38"/>
    <col min="12" max="12" width="13.5703125" style="38" customWidth="1"/>
    <col min="13" max="16384" width="8.85546875" style="38"/>
  </cols>
  <sheetData>
    <row r="1" spans="1:13" ht="19.5" customHeight="1">
      <c r="D1" s="569" t="s">
        <v>400</v>
      </c>
      <c r="E1" s="569"/>
      <c r="F1" s="569"/>
      <c r="G1" s="569"/>
      <c r="H1" s="254"/>
      <c r="I1" s="87"/>
      <c r="J1" s="87"/>
      <c r="K1" s="87"/>
    </row>
    <row r="2" spans="1:13" ht="47.25" customHeight="1">
      <c r="D2" s="567" t="s">
        <v>401</v>
      </c>
      <c r="E2" s="567"/>
      <c r="F2" s="567"/>
      <c r="G2" s="567"/>
      <c r="H2" s="253"/>
      <c r="I2" s="87"/>
      <c r="J2" s="87"/>
      <c r="K2" s="87"/>
      <c r="L2" s="305" t="s">
        <v>64</v>
      </c>
    </row>
    <row r="3" spans="1:13" ht="16.5" customHeight="1" thickBot="1">
      <c r="D3" s="568"/>
      <c r="E3" s="568"/>
      <c r="F3" s="568"/>
      <c r="G3" s="568"/>
      <c r="H3" s="318"/>
      <c r="I3" s="87"/>
      <c r="J3" s="87"/>
      <c r="K3" s="87"/>
      <c r="L3" s="337" t="s">
        <v>66</v>
      </c>
      <c r="M3" s="76"/>
    </row>
    <row r="4" spans="1:13" ht="16.5">
      <c r="A4" s="88"/>
      <c r="B4" s="324"/>
      <c r="C4" s="325"/>
      <c r="D4" s="225"/>
      <c r="E4" s="326" t="s">
        <v>402</v>
      </c>
      <c r="F4" s="325" t="s">
        <v>28</v>
      </c>
      <c r="G4" s="327"/>
      <c r="H4" s="325" t="s">
        <v>9</v>
      </c>
      <c r="I4" s="328"/>
      <c r="J4" s="328"/>
      <c r="K4" s="328"/>
      <c r="L4" s="329"/>
      <c r="M4" s="76"/>
    </row>
    <row r="5" spans="1:13" ht="17.25" thickBot="1">
      <c r="A5" s="88"/>
      <c r="B5" s="330"/>
      <c r="C5" s="331"/>
      <c r="D5" s="332" t="s">
        <v>43</v>
      </c>
      <c r="E5" s="333" t="s">
        <v>403</v>
      </c>
      <c r="F5" s="216" t="s">
        <v>35</v>
      </c>
      <c r="G5" s="218" t="s">
        <v>30</v>
      </c>
      <c r="H5" s="216" t="s">
        <v>35</v>
      </c>
      <c r="I5" s="570" t="s">
        <v>404</v>
      </c>
      <c r="J5" s="570"/>
      <c r="K5" s="570"/>
      <c r="L5" s="571"/>
      <c r="M5" s="76"/>
    </row>
    <row r="6" spans="1:13" ht="30" customHeight="1" thickBot="1">
      <c r="A6" s="88"/>
      <c r="B6" s="280" t="s">
        <v>67</v>
      </c>
      <c r="C6" s="219" t="s">
        <v>68</v>
      </c>
      <c r="D6" s="150" t="s">
        <v>74</v>
      </c>
      <c r="E6" s="334" t="s">
        <v>75</v>
      </c>
      <c r="F6" s="150" t="s">
        <v>405</v>
      </c>
      <c r="G6" s="150" t="s">
        <v>405</v>
      </c>
      <c r="H6" s="150" t="s">
        <v>405</v>
      </c>
      <c r="I6" s="335" t="s">
        <v>28</v>
      </c>
      <c r="J6" s="335" t="s">
        <v>30</v>
      </c>
      <c r="K6" s="335" t="s">
        <v>31</v>
      </c>
      <c r="L6" s="336" t="s">
        <v>39</v>
      </c>
    </row>
    <row r="7" spans="1:13">
      <c r="B7" s="196" t="s">
        <v>84</v>
      </c>
      <c r="C7" s="44" t="s">
        <v>85</v>
      </c>
      <c r="D7" s="44" t="s">
        <v>86</v>
      </c>
      <c r="E7" s="93">
        <v>2</v>
      </c>
      <c r="F7" s="94">
        <v>18.34498</v>
      </c>
      <c r="G7" s="94">
        <v>1.06636</v>
      </c>
      <c r="H7" s="94">
        <v>20.192</v>
      </c>
      <c r="I7" s="95">
        <v>0.90852699999999997</v>
      </c>
      <c r="J7" s="95">
        <v>5.2811200000000003E-2</v>
      </c>
      <c r="K7" s="95">
        <v>1.93288E-2</v>
      </c>
      <c r="L7" s="319">
        <v>1.93329E-2</v>
      </c>
    </row>
    <row r="8" spans="1:13">
      <c r="B8" s="196" t="s">
        <v>87</v>
      </c>
      <c r="C8" s="44" t="s">
        <v>88</v>
      </c>
      <c r="D8" s="44" t="s">
        <v>89</v>
      </c>
      <c r="E8" s="93">
        <v>1</v>
      </c>
      <c r="F8" s="94">
        <v>9.8450600000000001</v>
      </c>
      <c r="G8" s="94">
        <v>5.1329099999999999</v>
      </c>
      <c r="H8" s="94">
        <v>17.163979999999999</v>
      </c>
      <c r="I8" s="95">
        <v>0.57358849999999995</v>
      </c>
      <c r="J8" s="95">
        <v>0.29905120000000002</v>
      </c>
      <c r="K8" s="95">
        <v>3.0761999999999999E-3</v>
      </c>
      <c r="L8" s="319">
        <v>0.1242842</v>
      </c>
    </row>
    <row r="9" spans="1:13">
      <c r="B9" s="196" t="s">
        <v>90</v>
      </c>
      <c r="C9" s="44" t="s">
        <v>91</v>
      </c>
      <c r="D9" s="44" t="s">
        <v>86</v>
      </c>
      <c r="E9" s="93">
        <v>1</v>
      </c>
      <c r="F9" s="94">
        <v>11.70021</v>
      </c>
      <c r="G9" s="94">
        <v>2.4501400000000002</v>
      </c>
      <c r="H9" s="94">
        <v>14.276590000000001</v>
      </c>
      <c r="I9" s="95">
        <v>0.81953849999999995</v>
      </c>
      <c r="J9" s="95">
        <v>0.1716191</v>
      </c>
      <c r="K9" s="95">
        <v>0</v>
      </c>
      <c r="L9" s="319">
        <v>8.8423000000000009E-3</v>
      </c>
    </row>
    <row r="10" spans="1:13">
      <c r="B10" s="196" t="s">
        <v>92</v>
      </c>
      <c r="C10" s="44" t="s">
        <v>93</v>
      </c>
      <c r="D10" s="44" t="s">
        <v>89</v>
      </c>
      <c r="E10" s="93">
        <v>2</v>
      </c>
      <c r="F10" s="94">
        <v>11.426209999999999</v>
      </c>
      <c r="G10" s="94">
        <v>2.4418899999999999</v>
      </c>
      <c r="H10" s="94">
        <v>16.069240000000001</v>
      </c>
      <c r="I10" s="95">
        <v>0.71106130000000001</v>
      </c>
      <c r="J10" s="95">
        <v>0.1519607</v>
      </c>
      <c r="K10" s="95">
        <v>2.7043000000000001E-2</v>
      </c>
      <c r="L10" s="319">
        <v>0.10993509999999999</v>
      </c>
    </row>
    <row r="11" spans="1:13">
      <c r="B11" s="196" t="s">
        <v>94</v>
      </c>
      <c r="C11" s="44" t="s">
        <v>95</v>
      </c>
      <c r="D11" s="44" t="s">
        <v>89</v>
      </c>
      <c r="E11" s="93">
        <v>2</v>
      </c>
      <c r="F11" s="94">
        <v>9.4556799999999992</v>
      </c>
      <c r="G11" s="94">
        <v>5.9574499999999997</v>
      </c>
      <c r="H11" s="94">
        <v>17.186199999999999</v>
      </c>
      <c r="I11" s="95">
        <v>0.55019039999999997</v>
      </c>
      <c r="J11" s="95">
        <v>0.34664159999999999</v>
      </c>
      <c r="K11" s="95">
        <v>1.6380599999999999E-2</v>
      </c>
      <c r="L11" s="319">
        <v>8.6787400000000001E-2</v>
      </c>
    </row>
    <row r="12" spans="1:13">
      <c r="B12" s="196" t="s">
        <v>96</v>
      </c>
      <c r="C12" s="44" t="s">
        <v>97</v>
      </c>
      <c r="D12" s="44" t="s">
        <v>89</v>
      </c>
      <c r="E12" s="93">
        <v>2</v>
      </c>
      <c r="F12" s="94">
        <v>7.6413399999999996</v>
      </c>
      <c r="G12" s="94">
        <v>4.52454</v>
      </c>
      <c r="H12" s="94">
        <v>13.329940000000001</v>
      </c>
      <c r="I12" s="95">
        <v>0.57324629999999999</v>
      </c>
      <c r="J12" s="95">
        <v>0.33942699999999998</v>
      </c>
      <c r="K12" s="95">
        <v>4.3886000000000003E-3</v>
      </c>
      <c r="L12" s="319">
        <v>8.2938100000000001E-2</v>
      </c>
    </row>
    <row r="13" spans="1:13">
      <c r="B13" s="196" t="s">
        <v>98</v>
      </c>
      <c r="C13" s="44" t="s">
        <v>99</v>
      </c>
      <c r="D13" s="44" t="s">
        <v>86</v>
      </c>
      <c r="E13" s="93">
        <v>1</v>
      </c>
      <c r="F13" s="94">
        <v>14.921390000000001</v>
      </c>
      <c r="G13" s="94">
        <v>2.7760699999999998</v>
      </c>
      <c r="H13" s="94">
        <v>17.945119999999999</v>
      </c>
      <c r="I13" s="95">
        <v>0.83150159999999995</v>
      </c>
      <c r="J13" s="95">
        <v>0.1546978</v>
      </c>
      <c r="K13" s="95">
        <v>3.5720000000000001E-3</v>
      </c>
      <c r="L13" s="319">
        <v>1.0228599999999999E-2</v>
      </c>
    </row>
    <row r="14" spans="1:13">
      <c r="B14" s="196" t="s">
        <v>100</v>
      </c>
      <c r="C14" s="44" t="s">
        <v>101</v>
      </c>
      <c r="D14" s="44" t="s">
        <v>86</v>
      </c>
      <c r="E14" s="93">
        <v>1</v>
      </c>
      <c r="F14" s="94">
        <v>19.93337</v>
      </c>
      <c r="G14" s="94">
        <v>1.4174599999999999</v>
      </c>
      <c r="H14" s="94">
        <v>25.948270000000001</v>
      </c>
      <c r="I14" s="95">
        <v>0.76819660000000001</v>
      </c>
      <c r="J14" s="95">
        <v>5.4626300000000003E-2</v>
      </c>
      <c r="K14" s="95">
        <v>3.7577199999999998E-2</v>
      </c>
      <c r="L14" s="319">
        <v>0.1396</v>
      </c>
    </row>
    <row r="15" spans="1:13">
      <c r="B15" s="196" t="s">
        <v>102</v>
      </c>
      <c r="C15" s="44" t="s">
        <v>103</v>
      </c>
      <c r="D15" s="44" t="s">
        <v>86</v>
      </c>
      <c r="E15" s="93">
        <v>2</v>
      </c>
      <c r="F15" s="94">
        <v>9.1675400000000007</v>
      </c>
      <c r="G15" s="94">
        <v>1.0643800000000001</v>
      </c>
      <c r="H15" s="94">
        <v>10.252879999999999</v>
      </c>
      <c r="I15" s="95">
        <v>0.89414360000000004</v>
      </c>
      <c r="J15" s="95">
        <v>0.10381269999999999</v>
      </c>
      <c r="K15" s="95">
        <v>2.0436999999999999E-3</v>
      </c>
      <c r="L15" s="319">
        <v>0</v>
      </c>
    </row>
    <row r="16" spans="1:13">
      <c r="B16" s="196" t="s">
        <v>104</v>
      </c>
      <c r="C16" s="44" t="s">
        <v>105</v>
      </c>
      <c r="D16" s="44" t="s">
        <v>86</v>
      </c>
      <c r="E16" s="93">
        <v>2</v>
      </c>
      <c r="F16" s="94">
        <v>22.945160000000001</v>
      </c>
      <c r="G16" s="94">
        <v>0.85746999999999995</v>
      </c>
      <c r="H16" s="94">
        <v>24.433689999999999</v>
      </c>
      <c r="I16" s="95">
        <v>0.93907890000000005</v>
      </c>
      <c r="J16" s="95">
        <v>3.5093899999999997E-2</v>
      </c>
      <c r="K16" s="95">
        <v>7.9948999999999992E-3</v>
      </c>
      <c r="L16" s="319">
        <v>1.7832299999999999E-2</v>
      </c>
    </row>
    <row r="17" spans="2:12">
      <c r="B17" s="196" t="s">
        <v>106</v>
      </c>
      <c r="C17" s="44" t="s">
        <v>107</v>
      </c>
      <c r="D17" s="44" t="s">
        <v>86</v>
      </c>
      <c r="E17" s="93">
        <v>1</v>
      </c>
      <c r="F17" s="94">
        <v>15.55824</v>
      </c>
      <c r="G17" s="94">
        <v>1.51919</v>
      </c>
      <c r="H17" s="94">
        <v>17.340340000000001</v>
      </c>
      <c r="I17" s="95">
        <v>0.89722809999999997</v>
      </c>
      <c r="J17" s="95">
        <v>8.7610199999999999E-2</v>
      </c>
      <c r="K17" s="95">
        <v>5.2729999999999999E-3</v>
      </c>
      <c r="L17" s="319">
        <v>9.8887000000000003E-3</v>
      </c>
    </row>
    <row r="18" spans="2:12">
      <c r="B18" s="196" t="s">
        <v>108</v>
      </c>
      <c r="C18" s="44" t="s">
        <v>109</v>
      </c>
      <c r="D18" s="44" t="s">
        <v>86</v>
      </c>
      <c r="E18" s="93">
        <v>3</v>
      </c>
      <c r="F18" s="94">
        <v>17.987929999999999</v>
      </c>
      <c r="G18" s="94">
        <v>0.92127999999999999</v>
      </c>
      <c r="H18" s="94">
        <v>19.243960000000001</v>
      </c>
      <c r="I18" s="95">
        <v>0.93473110000000004</v>
      </c>
      <c r="J18" s="95">
        <v>4.7873499999999999E-2</v>
      </c>
      <c r="K18" s="95">
        <v>1.7395399999999998E-2</v>
      </c>
      <c r="L18" s="319">
        <v>0</v>
      </c>
    </row>
    <row r="19" spans="2:12">
      <c r="B19" s="196" t="s">
        <v>110</v>
      </c>
      <c r="C19" s="44" t="s">
        <v>111</v>
      </c>
      <c r="D19" s="44" t="s">
        <v>86</v>
      </c>
      <c r="E19" s="93">
        <v>1</v>
      </c>
      <c r="F19" s="94">
        <v>17.658059999999999</v>
      </c>
      <c r="G19" s="94">
        <v>1.6025499999999999</v>
      </c>
      <c r="H19" s="94">
        <v>19.26061</v>
      </c>
      <c r="I19" s="95">
        <v>0.91679650000000001</v>
      </c>
      <c r="J19" s="95">
        <v>8.32035E-2</v>
      </c>
      <c r="K19" s="95">
        <v>0</v>
      </c>
      <c r="L19" s="319">
        <v>0</v>
      </c>
    </row>
    <row r="20" spans="2:12">
      <c r="B20" s="196" t="s">
        <v>112</v>
      </c>
      <c r="C20" s="44" t="s">
        <v>113</v>
      </c>
      <c r="D20" s="44" t="s">
        <v>86</v>
      </c>
      <c r="E20" s="93">
        <v>3</v>
      </c>
      <c r="F20" s="94">
        <v>21.63899</v>
      </c>
      <c r="G20" s="94">
        <v>1.50099</v>
      </c>
      <c r="H20" s="94">
        <v>23.259699999999999</v>
      </c>
      <c r="I20" s="95">
        <v>0.93032110000000001</v>
      </c>
      <c r="J20" s="95">
        <v>6.4531599999999995E-2</v>
      </c>
      <c r="K20" s="95">
        <v>5.1472999999999996E-3</v>
      </c>
      <c r="L20" s="319">
        <v>0</v>
      </c>
    </row>
    <row r="21" spans="2:12">
      <c r="B21" s="196" t="s">
        <v>114</v>
      </c>
      <c r="C21" s="44" t="s">
        <v>115</v>
      </c>
      <c r="D21" s="44" t="s">
        <v>86</v>
      </c>
      <c r="E21" s="93">
        <v>1</v>
      </c>
      <c r="F21" s="94">
        <v>11.71923</v>
      </c>
      <c r="G21" s="94">
        <v>3.5568</v>
      </c>
      <c r="H21" s="94">
        <v>15.679130000000001</v>
      </c>
      <c r="I21" s="95">
        <v>0.74744180000000005</v>
      </c>
      <c r="J21" s="95">
        <v>0.2268492</v>
      </c>
      <c r="K21" s="95">
        <v>2.7198999999999999E-3</v>
      </c>
      <c r="L21" s="319">
        <v>2.2989099999999998E-2</v>
      </c>
    </row>
    <row r="22" spans="2:12">
      <c r="B22" s="196" t="s">
        <v>116</v>
      </c>
      <c r="C22" s="44" t="s">
        <v>117</v>
      </c>
      <c r="D22" s="44" t="s">
        <v>86</v>
      </c>
      <c r="E22" s="93">
        <v>2</v>
      </c>
      <c r="F22" s="94">
        <v>22.436309999999999</v>
      </c>
      <c r="G22" s="94">
        <v>1.2556099999999999</v>
      </c>
      <c r="H22" s="94">
        <v>24.64995</v>
      </c>
      <c r="I22" s="95">
        <v>0.91019729999999999</v>
      </c>
      <c r="J22" s="95">
        <v>5.0937799999999998E-2</v>
      </c>
      <c r="K22" s="95">
        <v>2.5963900000000002E-2</v>
      </c>
      <c r="L22" s="319">
        <v>1.2900999999999999E-2</v>
      </c>
    </row>
    <row r="23" spans="2:12">
      <c r="B23" s="196" t="s">
        <v>118</v>
      </c>
      <c r="C23" s="44" t="s">
        <v>119</v>
      </c>
      <c r="D23" s="44" t="s">
        <v>120</v>
      </c>
      <c r="E23" s="93">
        <v>3</v>
      </c>
      <c r="F23" s="94">
        <v>46.889629999999997</v>
      </c>
      <c r="G23" s="94">
        <v>0.75531999999999999</v>
      </c>
      <c r="H23" s="94">
        <v>50.757260000000002</v>
      </c>
      <c r="I23" s="95">
        <v>0.92380139999999999</v>
      </c>
      <c r="J23" s="95">
        <v>1.48811E-2</v>
      </c>
      <c r="K23" s="95">
        <v>4.5033700000000003E-2</v>
      </c>
      <c r="L23" s="319">
        <v>1.6283800000000001E-2</v>
      </c>
    </row>
    <row r="24" spans="2:12">
      <c r="B24" s="196" t="s">
        <v>121</v>
      </c>
      <c r="C24" s="44" t="s">
        <v>122</v>
      </c>
      <c r="D24" s="44" t="s">
        <v>86</v>
      </c>
      <c r="E24" s="93">
        <v>3</v>
      </c>
      <c r="F24" s="94">
        <v>49.573050000000002</v>
      </c>
      <c r="G24" s="94">
        <v>0.57637000000000005</v>
      </c>
      <c r="H24" s="94">
        <v>60.709569999999999</v>
      </c>
      <c r="I24" s="95">
        <v>0.81656070000000003</v>
      </c>
      <c r="J24" s="95">
        <v>9.4938999999999996E-3</v>
      </c>
      <c r="K24" s="95">
        <v>1.29035E-2</v>
      </c>
      <c r="L24" s="319">
        <v>0.16104189999999999</v>
      </c>
    </row>
    <row r="25" spans="2:12">
      <c r="B25" s="196" t="s">
        <v>123</v>
      </c>
      <c r="C25" s="44" t="s">
        <v>124</v>
      </c>
      <c r="D25" s="44" t="s">
        <v>86</v>
      </c>
      <c r="E25" s="93">
        <v>3</v>
      </c>
      <c r="F25" s="94">
        <v>20.61992</v>
      </c>
      <c r="G25" s="94">
        <v>1.33294</v>
      </c>
      <c r="H25" s="94">
        <v>23.955179999999999</v>
      </c>
      <c r="I25" s="95">
        <v>0.86077079999999995</v>
      </c>
      <c r="J25" s="95">
        <v>5.5642999999999998E-2</v>
      </c>
      <c r="K25" s="95">
        <v>9.9694999999999992E-3</v>
      </c>
      <c r="L25" s="319">
        <v>7.3616799999999996E-2</v>
      </c>
    </row>
    <row r="26" spans="2:12">
      <c r="B26" s="196" t="s">
        <v>125</v>
      </c>
      <c r="C26" s="44" t="s">
        <v>126</v>
      </c>
      <c r="D26" s="44" t="s">
        <v>86</v>
      </c>
      <c r="E26" s="93">
        <v>1</v>
      </c>
      <c r="F26" s="94">
        <v>11.36853</v>
      </c>
      <c r="G26" s="94">
        <v>1.5879700000000001</v>
      </c>
      <c r="H26" s="94">
        <v>13.701840000000001</v>
      </c>
      <c r="I26" s="95">
        <v>0.82970790000000005</v>
      </c>
      <c r="J26" s="95">
        <v>0.1158947</v>
      </c>
      <c r="K26" s="95">
        <v>0</v>
      </c>
      <c r="L26" s="319">
        <v>5.4397300000000003E-2</v>
      </c>
    </row>
    <row r="27" spans="2:12">
      <c r="B27" s="196" t="s">
        <v>127</v>
      </c>
      <c r="C27" s="44" t="s">
        <v>128</v>
      </c>
      <c r="D27" s="44" t="s">
        <v>86</v>
      </c>
      <c r="E27" s="93">
        <v>1</v>
      </c>
      <c r="F27" s="94">
        <v>24.831209999999999</v>
      </c>
      <c r="G27" s="94">
        <v>2.00752</v>
      </c>
      <c r="H27" s="94">
        <v>26.897729999999999</v>
      </c>
      <c r="I27" s="95">
        <v>0.92317130000000003</v>
      </c>
      <c r="J27" s="95">
        <v>7.4635300000000002E-2</v>
      </c>
      <c r="K27" s="95">
        <v>2.1933999999999999E-3</v>
      </c>
      <c r="L27" s="319">
        <v>0</v>
      </c>
    </row>
    <row r="28" spans="2:12">
      <c r="B28" s="196" t="s">
        <v>129</v>
      </c>
      <c r="C28" s="44" t="s">
        <v>130</v>
      </c>
      <c r="D28" s="44" t="s">
        <v>89</v>
      </c>
      <c r="E28" s="93">
        <v>2</v>
      </c>
      <c r="F28" s="94">
        <v>9.8066499999999994</v>
      </c>
      <c r="G28" s="94">
        <v>1.6104700000000001</v>
      </c>
      <c r="H28" s="94">
        <v>12.16905</v>
      </c>
      <c r="I28" s="95">
        <v>0.80586840000000004</v>
      </c>
      <c r="J28" s="95">
        <v>0.1323413</v>
      </c>
      <c r="K28" s="95">
        <v>2.4136000000000001E-3</v>
      </c>
      <c r="L28" s="319">
        <v>5.9376699999999998E-2</v>
      </c>
    </row>
    <row r="29" spans="2:12">
      <c r="B29" s="196" t="s">
        <v>131</v>
      </c>
      <c r="C29" s="44" t="s">
        <v>132</v>
      </c>
      <c r="D29" s="44" t="s">
        <v>86</v>
      </c>
      <c r="E29" s="93">
        <v>1</v>
      </c>
      <c r="F29" s="94">
        <v>29.676269999999999</v>
      </c>
      <c r="G29" s="94">
        <v>1.1146799999999999</v>
      </c>
      <c r="H29" s="94">
        <v>31.054169999999999</v>
      </c>
      <c r="I29" s="95">
        <v>0.95562919999999996</v>
      </c>
      <c r="J29" s="95">
        <v>3.5894799999999998E-2</v>
      </c>
      <c r="K29" s="95">
        <v>6.6430000000000005E-4</v>
      </c>
      <c r="L29" s="319">
        <v>7.8117000000000004E-3</v>
      </c>
    </row>
    <row r="30" spans="2:12">
      <c r="B30" s="196" t="s">
        <v>133</v>
      </c>
      <c r="C30" s="44" t="s">
        <v>134</v>
      </c>
      <c r="D30" s="44" t="s">
        <v>86</v>
      </c>
      <c r="E30" s="93">
        <v>2</v>
      </c>
      <c r="F30" s="94">
        <v>22.783370000000001</v>
      </c>
      <c r="G30" s="94">
        <v>1.16151</v>
      </c>
      <c r="H30" s="94">
        <v>24.642299999999999</v>
      </c>
      <c r="I30" s="95">
        <v>0.92456360000000004</v>
      </c>
      <c r="J30" s="95">
        <v>4.7134700000000002E-2</v>
      </c>
      <c r="K30" s="95">
        <v>1.9321700000000001E-2</v>
      </c>
      <c r="L30" s="319">
        <v>8.9800999999999995E-3</v>
      </c>
    </row>
    <row r="31" spans="2:12">
      <c r="B31" s="196" t="s">
        <v>135</v>
      </c>
      <c r="C31" s="44" t="s">
        <v>136</v>
      </c>
      <c r="D31" s="44" t="s">
        <v>86</v>
      </c>
      <c r="E31" s="93">
        <v>2</v>
      </c>
      <c r="F31" s="94">
        <v>14.653359999999999</v>
      </c>
      <c r="G31" s="94">
        <v>2.1256400000000002</v>
      </c>
      <c r="H31" s="94">
        <v>18.078779999999998</v>
      </c>
      <c r="I31" s="95">
        <v>0.81052840000000004</v>
      </c>
      <c r="J31" s="95">
        <v>0.1175765</v>
      </c>
      <c r="K31" s="95">
        <v>1.03692E-2</v>
      </c>
      <c r="L31" s="319">
        <v>6.1525900000000001E-2</v>
      </c>
    </row>
    <row r="32" spans="2:12">
      <c r="B32" s="196" t="s">
        <v>137</v>
      </c>
      <c r="C32" s="44" t="s">
        <v>138</v>
      </c>
      <c r="D32" s="44" t="s">
        <v>86</v>
      </c>
      <c r="E32" s="93">
        <v>1</v>
      </c>
      <c r="F32" s="94">
        <v>0</v>
      </c>
      <c r="G32" s="94">
        <v>0</v>
      </c>
      <c r="H32" s="94">
        <v>0</v>
      </c>
      <c r="I32" s="95">
        <v>0.80367960000000005</v>
      </c>
      <c r="J32" s="95">
        <v>0.1850675</v>
      </c>
      <c r="K32" s="95">
        <v>1.12529E-2</v>
      </c>
      <c r="L32" s="319">
        <v>0</v>
      </c>
    </row>
    <row r="33" spans="2:12">
      <c r="B33" s="196" t="s">
        <v>139</v>
      </c>
      <c r="C33" s="44" t="s">
        <v>140</v>
      </c>
      <c r="D33" s="44" t="s">
        <v>86</v>
      </c>
      <c r="E33" s="93">
        <v>3</v>
      </c>
      <c r="F33" s="94">
        <v>36.285049999999998</v>
      </c>
      <c r="G33" s="94">
        <v>0.77075000000000005</v>
      </c>
      <c r="H33" s="94">
        <v>37.912689999999998</v>
      </c>
      <c r="I33" s="95">
        <v>0.95706860000000005</v>
      </c>
      <c r="J33" s="95">
        <v>2.03296E-2</v>
      </c>
      <c r="K33" s="95">
        <v>5.7387000000000002E-3</v>
      </c>
      <c r="L33" s="319">
        <v>1.6863099999999999E-2</v>
      </c>
    </row>
    <row r="34" spans="2:12">
      <c r="B34" s="196" t="s">
        <v>141</v>
      </c>
      <c r="C34" s="44" t="s">
        <v>142</v>
      </c>
      <c r="D34" s="44" t="s">
        <v>89</v>
      </c>
      <c r="E34" s="93">
        <v>2</v>
      </c>
      <c r="F34" s="94">
        <v>23.24492</v>
      </c>
      <c r="G34" s="94">
        <v>3.4225300000000001</v>
      </c>
      <c r="H34" s="94">
        <v>27.19716</v>
      </c>
      <c r="I34" s="95">
        <v>0.85468200000000005</v>
      </c>
      <c r="J34" s="95">
        <v>0.1258415</v>
      </c>
      <c r="K34" s="95">
        <v>6.4727999999999999E-3</v>
      </c>
      <c r="L34" s="319">
        <v>1.30037E-2</v>
      </c>
    </row>
    <row r="35" spans="2:12">
      <c r="B35" s="196" t="s">
        <v>143</v>
      </c>
      <c r="C35" s="44" t="s">
        <v>144</v>
      </c>
      <c r="D35" s="44" t="s">
        <v>86</v>
      </c>
      <c r="E35" s="93">
        <v>1</v>
      </c>
      <c r="F35" s="94">
        <v>10.288930000000001</v>
      </c>
      <c r="G35" s="94">
        <v>2.1792400000000001</v>
      </c>
      <c r="H35" s="94">
        <v>14.33841</v>
      </c>
      <c r="I35" s="95">
        <v>0.71757800000000005</v>
      </c>
      <c r="J35" s="95">
        <v>0.15198610000000001</v>
      </c>
      <c r="K35" s="95">
        <v>1.9788000000000002E-3</v>
      </c>
      <c r="L35" s="319">
        <v>0.12845719999999999</v>
      </c>
    </row>
    <row r="36" spans="2:12">
      <c r="B36" s="196" t="s">
        <v>145</v>
      </c>
      <c r="C36" s="44" t="s">
        <v>146</v>
      </c>
      <c r="D36" s="44" t="s">
        <v>120</v>
      </c>
      <c r="E36" s="93">
        <v>1</v>
      </c>
      <c r="F36" s="94">
        <v>89.17501</v>
      </c>
      <c r="G36" s="94">
        <v>0.77254999999999996</v>
      </c>
      <c r="H36" s="94">
        <v>96.921700000000001</v>
      </c>
      <c r="I36" s="95">
        <v>0.92007269999999997</v>
      </c>
      <c r="J36" s="95">
        <v>7.9708999999999995E-3</v>
      </c>
      <c r="K36" s="95">
        <v>7.1956500000000007E-2</v>
      </c>
      <c r="L36" s="319">
        <v>0</v>
      </c>
    </row>
    <row r="37" spans="2:12">
      <c r="B37" s="196" t="s">
        <v>147</v>
      </c>
      <c r="C37" s="44" t="s">
        <v>148</v>
      </c>
      <c r="D37" s="44" t="s">
        <v>89</v>
      </c>
      <c r="E37" s="93">
        <v>2</v>
      </c>
      <c r="F37" s="94">
        <v>25.585619999999999</v>
      </c>
      <c r="G37" s="94">
        <v>3.4447399999999999</v>
      </c>
      <c r="H37" s="94">
        <v>38.013069999999999</v>
      </c>
      <c r="I37" s="95">
        <v>0.67307430000000001</v>
      </c>
      <c r="J37" s="95">
        <v>9.06198E-2</v>
      </c>
      <c r="K37" s="95">
        <v>0.1052295</v>
      </c>
      <c r="L37" s="319">
        <v>0.13107630000000001</v>
      </c>
    </row>
    <row r="38" spans="2:12">
      <c r="B38" s="196" t="s">
        <v>149</v>
      </c>
      <c r="C38" s="44" t="s">
        <v>150</v>
      </c>
      <c r="D38" s="44" t="s">
        <v>86</v>
      </c>
      <c r="E38" s="93">
        <v>2</v>
      </c>
      <c r="F38" s="94">
        <v>21.075869999999998</v>
      </c>
      <c r="G38" s="94">
        <v>0.77166000000000001</v>
      </c>
      <c r="H38" s="94">
        <v>21.847519999999999</v>
      </c>
      <c r="I38" s="95">
        <v>0.96467990000000003</v>
      </c>
      <c r="J38" s="95">
        <v>3.53201E-2</v>
      </c>
      <c r="K38" s="95">
        <v>0</v>
      </c>
      <c r="L38" s="319">
        <v>0</v>
      </c>
    </row>
    <row r="39" spans="2:12">
      <c r="B39" s="196" t="s">
        <v>151</v>
      </c>
      <c r="C39" s="44" t="s">
        <v>152</v>
      </c>
      <c r="D39" s="44" t="s">
        <v>86</v>
      </c>
      <c r="E39" s="93">
        <v>2</v>
      </c>
      <c r="F39" s="94">
        <v>15.00475</v>
      </c>
      <c r="G39" s="94">
        <v>1.6434</v>
      </c>
      <c r="H39" s="94">
        <v>17.684889999999999</v>
      </c>
      <c r="I39" s="95">
        <v>0.84845029999999999</v>
      </c>
      <c r="J39" s="95">
        <v>9.2926800000000004E-2</v>
      </c>
      <c r="K39" s="95">
        <v>5.8622899999999999E-2</v>
      </c>
      <c r="L39" s="319">
        <v>0</v>
      </c>
    </row>
    <row r="40" spans="2:12">
      <c r="B40" s="196" t="s">
        <v>153</v>
      </c>
      <c r="C40" s="44" t="s">
        <v>154</v>
      </c>
      <c r="D40" s="44" t="s">
        <v>86</v>
      </c>
      <c r="E40" s="93">
        <v>2</v>
      </c>
      <c r="F40" s="94">
        <v>18.744589999999999</v>
      </c>
      <c r="G40" s="94">
        <v>1.0004900000000001</v>
      </c>
      <c r="H40" s="94">
        <v>19.745069999999998</v>
      </c>
      <c r="I40" s="95">
        <v>0.9493298</v>
      </c>
      <c r="J40" s="95">
        <v>5.0670199999999999E-2</v>
      </c>
      <c r="K40" s="95">
        <v>0</v>
      </c>
      <c r="L40" s="319">
        <v>0</v>
      </c>
    </row>
    <row r="41" spans="2:12">
      <c r="B41" s="196" t="s">
        <v>155</v>
      </c>
      <c r="C41" s="44" t="s">
        <v>156</v>
      </c>
      <c r="D41" s="44" t="s">
        <v>120</v>
      </c>
      <c r="E41" s="93">
        <v>1</v>
      </c>
      <c r="F41" s="94">
        <v>58.838909999999998</v>
      </c>
      <c r="G41" s="94">
        <v>0.91778999999999999</v>
      </c>
      <c r="H41" s="94">
        <v>60.625239999999998</v>
      </c>
      <c r="I41" s="95">
        <v>0.97053500000000004</v>
      </c>
      <c r="J41" s="95">
        <v>1.5138800000000001E-2</v>
      </c>
      <c r="K41" s="95">
        <v>1.7524999999999999E-3</v>
      </c>
      <c r="L41" s="319">
        <v>1.25738E-2</v>
      </c>
    </row>
    <row r="42" spans="2:12">
      <c r="B42" s="196" t="s">
        <v>157</v>
      </c>
      <c r="C42" s="44" t="s">
        <v>158</v>
      </c>
      <c r="D42" s="44" t="s">
        <v>120</v>
      </c>
      <c r="E42" s="93">
        <v>2</v>
      </c>
      <c r="F42" s="94">
        <v>25.402629999999998</v>
      </c>
      <c r="G42" s="94">
        <v>0.70557999999999998</v>
      </c>
      <c r="H42" s="94">
        <v>28.16179</v>
      </c>
      <c r="I42" s="95">
        <v>0.90202450000000001</v>
      </c>
      <c r="J42" s="95">
        <v>2.50545E-2</v>
      </c>
      <c r="K42" s="95">
        <v>5.8494299999999999E-2</v>
      </c>
      <c r="L42" s="319">
        <v>1.44268E-2</v>
      </c>
    </row>
    <row r="43" spans="2:12">
      <c r="B43" s="196" t="s">
        <v>159</v>
      </c>
      <c r="C43" s="44" t="s">
        <v>160</v>
      </c>
      <c r="D43" s="44" t="s">
        <v>161</v>
      </c>
      <c r="E43" s="93">
        <v>3</v>
      </c>
      <c r="F43" s="94">
        <v>8.5792699999999993</v>
      </c>
      <c r="G43" s="94">
        <v>0.40128000000000003</v>
      </c>
      <c r="H43" s="94">
        <v>23.484100000000002</v>
      </c>
      <c r="I43" s="95">
        <v>0.3653226</v>
      </c>
      <c r="J43" s="95">
        <v>1.7087399999999999E-2</v>
      </c>
      <c r="K43" s="95">
        <v>0</v>
      </c>
      <c r="L43" s="319">
        <v>0.61758999999999997</v>
      </c>
    </row>
    <row r="44" spans="2:12">
      <c r="B44" s="196" t="s">
        <v>162</v>
      </c>
      <c r="C44" s="44" t="s">
        <v>163</v>
      </c>
      <c r="D44" s="44" t="s">
        <v>86</v>
      </c>
      <c r="E44" s="93">
        <v>2</v>
      </c>
      <c r="F44" s="94">
        <v>26.88458</v>
      </c>
      <c r="G44" s="94">
        <v>1.7795099999999999</v>
      </c>
      <c r="H44" s="94">
        <v>29.057009999999998</v>
      </c>
      <c r="I44" s="95">
        <v>0.92523569999999999</v>
      </c>
      <c r="J44" s="95">
        <v>6.1241900000000002E-2</v>
      </c>
      <c r="K44" s="95">
        <v>0</v>
      </c>
      <c r="L44" s="319">
        <v>1.35224E-2</v>
      </c>
    </row>
    <row r="45" spans="2:12">
      <c r="B45" s="196" t="s">
        <v>164</v>
      </c>
      <c r="C45" s="44" t="s">
        <v>165</v>
      </c>
      <c r="D45" s="44" t="s">
        <v>86</v>
      </c>
      <c r="E45" s="93">
        <v>2</v>
      </c>
      <c r="F45" s="94">
        <v>21.71838</v>
      </c>
      <c r="G45" s="94">
        <v>0.80049000000000003</v>
      </c>
      <c r="H45" s="94">
        <v>22.547779999999999</v>
      </c>
      <c r="I45" s="95">
        <v>0.96321579999999996</v>
      </c>
      <c r="J45" s="95">
        <v>3.5502199999999998E-2</v>
      </c>
      <c r="K45" s="95">
        <v>0</v>
      </c>
      <c r="L45" s="319">
        <v>1.2821E-3</v>
      </c>
    </row>
    <row r="46" spans="2:12">
      <c r="B46" s="196" t="s">
        <v>166</v>
      </c>
      <c r="C46" s="44" t="s">
        <v>167</v>
      </c>
      <c r="D46" s="44" t="s">
        <v>86</v>
      </c>
      <c r="E46" s="93">
        <v>1</v>
      </c>
      <c r="F46" s="94">
        <v>18.060479999999998</v>
      </c>
      <c r="G46" s="94">
        <v>2.6576499999999998</v>
      </c>
      <c r="H46" s="94">
        <v>20.928149999999999</v>
      </c>
      <c r="I46" s="95">
        <v>0.86297559999999995</v>
      </c>
      <c r="J46" s="95">
        <v>0.1269893</v>
      </c>
      <c r="K46" s="95">
        <v>4.5392999999999996E-3</v>
      </c>
      <c r="L46" s="319">
        <v>5.4958000000000003E-3</v>
      </c>
    </row>
    <row r="47" spans="2:12">
      <c r="B47" s="196" t="s">
        <v>168</v>
      </c>
      <c r="C47" s="44" t="s">
        <v>169</v>
      </c>
      <c r="D47" s="44" t="s">
        <v>86</v>
      </c>
      <c r="E47" s="93">
        <v>2</v>
      </c>
      <c r="F47" s="94">
        <v>12.93384</v>
      </c>
      <c r="G47" s="94">
        <v>1.31227</v>
      </c>
      <c r="H47" s="94">
        <v>14.40354</v>
      </c>
      <c r="I47" s="95">
        <v>0.89796200000000004</v>
      </c>
      <c r="J47" s="95">
        <v>9.1107400000000005E-2</v>
      </c>
      <c r="K47" s="95">
        <v>8.1037999999999995E-3</v>
      </c>
      <c r="L47" s="319">
        <v>2.8268999999999998E-3</v>
      </c>
    </row>
    <row r="48" spans="2:12">
      <c r="B48" s="196" t="s">
        <v>170</v>
      </c>
      <c r="C48" s="44" t="s">
        <v>171</v>
      </c>
      <c r="D48" s="44" t="s">
        <v>120</v>
      </c>
      <c r="E48" s="93">
        <v>1</v>
      </c>
      <c r="F48" s="94">
        <v>50.615769999999998</v>
      </c>
      <c r="G48" s="94">
        <v>0.66195999999999999</v>
      </c>
      <c r="H48" s="94">
        <v>56.39452</v>
      </c>
      <c r="I48" s="95">
        <v>0.89752980000000004</v>
      </c>
      <c r="J48" s="95">
        <v>1.1738E-2</v>
      </c>
      <c r="K48" s="95">
        <v>9.0732199999999999E-2</v>
      </c>
      <c r="L48" s="319">
        <v>0</v>
      </c>
    </row>
    <row r="49" spans="2:12">
      <c r="B49" s="196" t="s">
        <v>172</v>
      </c>
      <c r="C49" s="44" t="s">
        <v>173</v>
      </c>
      <c r="D49" s="44" t="s">
        <v>86</v>
      </c>
      <c r="E49" s="93">
        <v>2</v>
      </c>
      <c r="F49" s="94">
        <v>23.71218</v>
      </c>
      <c r="G49" s="94">
        <v>1.66554</v>
      </c>
      <c r="H49" s="94">
        <v>25.51408</v>
      </c>
      <c r="I49" s="95">
        <v>0.92937650000000005</v>
      </c>
      <c r="J49" s="95">
        <v>6.5279100000000007E-2</v>
      </c>
      <c r="K49" s="95">
        <v>5.3444E-3</v>
      </c>
      <c r="L49" s="319">
        <v>0</v>
      </c>
    </row>
    <row r="50" spans="2:12">
      <c r="B50" s="196" t="s">
        <v>174</v>
      </c>
      <c r="C50" s="44" t="s">
        <v>175</v>
      </c>
      <c r="D50" s="44" t="s">
        <v>86</v>
      </c>
      <c r="E50" s="93">
        <v>3</v>
      </c>
      <c r="F50" s="94">
        <v>27.604810000000001</v>
      </c>
      <c r="G50" s="94">
        <v>1.1897599999999999</v>
      </c>
      <c r="H50" s="94">
        <v>29.404</v>
      </c>
      <c r="I50" s="95">
        <v>0.93881139999999996</v>
      </c>
      <c r="J50" s="95">
        <v>4.0462400000000003E-2</v>
      </c>
      <c r="K50" s="95">
        <v>0</v>
      </c>
      <c r="L50" s="319">
        <v>2.07263E-2</v>
      </c>
    </row>
    <row r="51" spans="2:12">
      <c r="B51" s="196" t="s">
        <v>176</v>
      </c>
      <c r="C51" s="44" t="s">
        <v>177</v>
      </c>
      <c r="D51" s="44" t="s">
        <v>120</v>
      </c>
      <c r="E51" s="93">
        <v>2</v>
      </c>
      <c r="F51" s="94">
        <v>41.465449999999997</v>
      </c>
      <c r="G51" s="94">
        <v>0.65805000000000002</v>
      </c>
      <c r="H51" s="94">
        <v>42.42015</v>
      </c>
      <c r="I51" s="95">
        <v>0.97749410000000003</v>
      </c>
      <c r="J51" s="95">
        <v>1.5512700000000001E-2</v>
      </c>
      <c r="K51" s="95">
        <v>8.5110000000000003E-4</v>
      </c>
      <c r="L51" s="319">
        <v>6.1421000000000002E-3</v>
      </c>
    </row>
    <row r="52" spans="2:12">
      <c r="B52" s="196" t="s">
        <v>178</v>
      </c>
      <c r="C52" s="44" t="s">
        <v>179</v>
      </c>
      <c r="D52" s="44" t="s">
        <v>120</v>
      </c>
      <c r="E52" s="93">
        <v>2</v>
      </c>
      <c r="F52" s="94">
        <v>45.013100000000001</v>
      </c>
      <c r="G52" s="94">
        <v>0.76075000000000004</v>
      </c>
      <c r="H52" s="94">
        <v>46.376640000000002</v>
      </c>
      <c r="I52" s="95">
        <v>0.97059850000000003</v>
      </c>
      <c r="J52" s="95">
        <v>1.64037E-2</v>
      </c>
      <c r="K52" s="95">
        <v>1.29978E-2</v>
      </c>
      <c r="L52" s="319">
        <v>0</v>
      </c>
    </row>
    <row r="53" spans="2:12">
      <c r="B53" s="196" t="s">
        <v>180</v>
      </c>
      <c r="C53" s="44" t="s">
        <v>181</v>
      </c>
      <c r="D53" s="44" t="s">
        <v>120</v>
      </c>
      <c r="E53" s="93">
        <v>3</v>
      </c>
      <c r="F53" s="94">
        <v>29.681470000000001</v>
      </c>
      <c r="G53" s="94">
        <v>0.69493000000000005</v>
      </c>
      <c r="H53" s="94">
        <v>32.132179999999998</v>
      </c>
      <c r="I53" s="95">
        <v>0.92373039999999995</v>
      </c>
      <c r="J53" s="95">
        <v>2.1627299999999999E-2</v>
      </c>
      <c r="K53" s="95">
        <v>7.5052000000000001E-3</v>
      </c>
      <c r="L53" s="319">
        <v>4.7137100000000001E-2</v>
      </c>
    </row>
    <row r="54" spans="2:12">
      <c r="B54" s="196" t="s">
        <v>182</v>
      </c>
      <c r="C54" s="44" t="s">
        <v>183</v>
      </c>
      <c r="D54" s="44" t="s">
        <v>86</v>
      </c>
      <c r="E54" s="93">
        <v>3</v>
      </c>
      <c r="F54" s="94">
        <v>16.572859999999999</v>
      </c>
      <c r="G54" s="94">
        <v>1.06392</v>
      </c>
      <c r="H54" s="94">
        <v>17.803349999999998</v>
      </c>
      <c r="I54" s="95">
        <v>0.93088459999999995</v>
      </c>
      <c r="J54" s="95">
        <v>5.9759399999999997E-2</v>
      </c>
      <c r="K54" s="95">
        <v>9.3559999999999997E-3</v>
      </c>
      <c r="L54" s="319">
        <v>0</v>
      </c>
    </row>
    <row r="55" spans="2:12">
      <c r="B55" s="196" t="s">
        <v>184</v>
      </c>
      <c r="C55" s="44" t="s">
        <v>185</v>
      </c>
      <c r="D55" s="44" t="s">
        <v>120</v>
      </c>
      <c r="E55" s="93">
        <v>1</v>
      </c>
      <c r="F55" s="94">
        <v>68.456270000000004</v>
      </c>
      <c r="G55" s="94">
        <v>0.98440000000000005</v>
      </c>
      <c r="H55" s="94">
        <v>69.440669999999997</v>
      </c>
      <c r="I55" s="95">
        <v>0.98582380000000003</v>
      </c>
      <c r="J55" s="95">
        <v>1.41762E-2</v>
      </c>
      <c r="K55" s="95">
        <v>0</v>
      </c>
      <c r="L55" s="319">
        <v>0</v>
      </c>
    </row>
    <row r="56" spans="2:12">
      <c r="B56" s="196" t="s">
        <v>186</v>
      </c>
      <c r="C56" s="44" t="s">
        <v>187</v>
      </c>
      <c r="D56" s="44" t="s">
        <v>86</v>
      </c>
      <c r="E56" s="93">
        <v>2</v>
      </c>
      <c r="F56" s="94">
        <v>8.4211600000000004</v>
      </c>
      <c r="G56" s="94">
        <v>1.85226</v>
      </c>
      <c r="H56" s="94">
        <v>10.54148</v>
      </c>
      <c r="I56" s="95">
        <v>0.79885890000000004</v>
      </c>
      <c r="J56" s="95">
        <v>0.17571149999999999</v>
      </c>
      <c r="K56" s="95">
        <v>1.7076000000000001E-2</v>
      </c>
      <c r="L56" s="319">
        <v>8.3534999999999998E-3</v>
      </c>
    </row>
    <row r="57" spans="2:12">
      <c r="B57" s="196" t="s">
        <v>188</v>
      </c>
      <c r="C57" s="44" t="s">
        <v>189</v>
      </c>
      <c r="D57" s="44" t="s">
        <v>86</v>
      </c>
      <c r="E57" s="93">
        <v>3</v>
      </c>
      <c r="F57" s="94">
        <v>22.887720000000002</v>
      </c>
      <c r="G57" s="94">
        <v>1.3972500000000001</v>
      </c>
      <c r="H57" s="94">
        <v>24.88636</v>
      </c>
      <c r="I57" s="95">
        <v>0.91968939999999999</v>
      </c>
      <c r="J57" s="95">
        <v>5.6145399999999998E-2</v>
      </c>
      <c r="K57" s="95">
        <v>2.4165300000000001E-2</v>
      </c>
      <c r="L57" s="319">
        <v>0</v>
      </c>
    </row>
    <row r="58" spans="2:12">
      <c r="B58" s="196" t="s">
        <v>190</v>
      </c>
      <c r="C58" s="44" t="s">
        <v>191</v>
      </c>
      <c r="D58" s="44" t="s">
        <v>86</v>
      </c>
      <c r="E58" s="93">
        <v>2</v>
      </c>
      <c r="F58" s="94">
        <v>17.80819</v>
      </c>
      <c r="G58" s="94">
        <v>3.6077900000000001</v>
      </c>
      <c r="H58" s="94">
        <v>22.538399999999999</v>
      </c>
      <c r="I58" s="95">
        <v>0.79012640000000001</v>
      </c>
      <c r="J58" s="95">
        <v>0.1600731</v>
      </c>
      <c r="K58" s="95">
        <v>8.0169000000000004E-3</v>
      </c>
      <c r="L58" s="319">
        <v>4.1783599999999997E-2</v>
      </c>
    </row>
    <row r="59" spans="2:12">
      <c r="B59" s="196" t="s">
        <v>192</v>
      </c>
      <c r="C59" s="44" t="s">
        <v>193</v>
      </c>
      <c r="D59" s="44" t="s">
        <v>86</v>
      </c>
      <c r="E59" s="93">
        <v>2</v>
      </c>
      <c r="F59" s="94">
        <v>15.75807</v>
      </c>
      <c r="G59" s="94">
        <v>2.2220900000000001</v>
      </c>
      <c r="H59" s="94">
        <v>18.151230000000002</v>
      </c>
      <c r="I59" s="95">
        <v>0.8681546</v>
      </c>
      <c r="J59" s="95">
        <v>0.122421</v>
      </c>
      <c r="K59" s="95">
        <v>1.7799999999999999E-3</v>
      </c>
      <c r="L59" s="319">
        <v>7.6444E-3</v>
      </c>
    </row>
    <row r="60" spans="2:12">
      <c r="B60" s="196" t="s">
        <v>194</v>
      </c>
      <c r="C60" s="44" t="s">
        <v>195</v>
      </c>
      <c r="D60" s="44" t="s">
        <v>120</v>
      </c>
      <c r="E60" s="93">
        <v>3</v>
      </c>
      <c r="F60" s="94">
        <v>69.198710000000005</v>
      </c>
      <c r="G60" s="94">
        <v>0.60446999999999995</v>
      </c>
      <c r="H60" s="94">
        <v>70.34272</v>
      </c>
      <c r="I60" s="95">
        <v>0.98373659999999996</v>
      </c>
      <c r="J60" s="95">
        <v>8.5932999999999999E-3</v>
      </c>
      <c r="K60" s="95">
        <v>0</v>
      </c>
      <c r="L60" s="319">
        <v>7.6701E-3</v>
      </c>
    </row>
    <row r="61" spans="2:12">
      <c r="B61" s="196" t="s">
        <v>196</v>
      </c>
      <c r="C61" s="44" t="s">
        <v>197</v>
      </c>
      <c r="D61" s="44" t="s">
        <v>89</v>
      </c>
      <c r="E61" s="93">
        <v>1</v>
      </c>
      <c r="F61" s="94">
        <v>15.318680000000001</v>
      </c>
      <c r="G61" s="94">
        <v>5.8058199999999998</v>
      </c>
      <c r="H61" s="94">
        <v>22.696059999999999</v>
      </c>
      <c r="I61" s="95">
        <v>0.67494880000000002</v>
      </c>
      <c r="J61" s="95">
        <v>0.25580720000000001</v>
      </c>
      <c r="K61" s="95">
        <v>7.2786999999999999E-3</v>
      </c>
      <c r="L61" s="319">
        <v>6.1965300000000001E-2</v>
      </c>
    </row>
    <row r="62" spans="2:12">
      <c r="B62" s="196" t="s">
        <v>198</v>
      </c>
      <c r="C62" s="44" t="s">
        <v>199</v>
      </c>
      <c r="D62" s="44" t="s">
        <v>89</v>
      </c>
      <c r="E62" s="93">
        <v>1</v>
      </c>
      <c r="F62" s="94">
        <v>13.03909</v>
      </c>
      <c r="G62" s="94">
        <v>3.8001</v>
      </c>
      <c r="H62" s="94">
        <v>24.576309999999999</v>
      </c>
      <c r="I62" s="95">
        <v>0.53055529999999995</v>
      </c>
      <c r="J62" s="95">
        <v>0.1546244</v>
      </c>
      <c r="K62" s="95">
        <v>6.5848599999999993E-2</v>
      </c>
      <c r="L62" s="319">
        <v>0.24897159999999999</v>
      </c>
    </row>
    <row r="63" spans="2:12">
      <c r="B63" s="196" t="s">
        <v>200</v>
      </c>
      <c r="C63" s="44" t="s">
        <v>201</v>
      </c>
      <c r="D63" s="44" t="s">
        <v>86</v>
      </c>
      <c r="E63" s="93">
        <v>3</v>
      </c>
      <c r="F63" s="94">
        <v>17.405090000000001</v>
      </c>
      <c r="G63" s="94">
        <v>0.86582000000000003</v>
      </c>
      <c r="H63" s="94">
        <v>19.3157</v>
      </c>
      <c r="I63" s="95">
        <v>0.90108549999999998</v>
      </c>
      <c r="J63" s="95">
        <v>4.4824500000000003E-2</v>
      </c>
      <c r="K63" s="95">
        <v>0</v>
      </c>
      <c r="L63" s="319">
        <v>5.4089999999999999E-2</v>
      </c>
    </row>
    <row r="64" spans="2:12">
      <c r="B64" s="196" t="s">
        <v>202</v>
      </c>
      <c r="C64" s="44" t="s">
        <v>203</v>
      </c>
      <c r="D64" s="44" t="s">
        <v>89</v>
      </c>
      <c r="E64" s="93">
        <v>2</v>
      </c>
      <c r="F64" s="94">
        <v>11.226369999999999</v>
      </c>
      <c r="G64" s="94">
        <v>2.7575099999999999</v>
      </c>
      <c r="H64" s="94">
        <v>14.704370000000001</v>
      </c>
      <c r="I64" s="95">
        <v>0.76347180000000003</v>
      </c>
      <c r="J64" s="95">
        <v>0.1875298</v>
      </c>
      <c r="K64" s="95">
        <v>1.25177E-2</v>
      </c>
      <c r="L64" s="319">
        <v>3.6480699999999998E-2</v>
      </c>
    </row>
    <row r="65" spans="2:12">
      <c r="B65" s="196" t="s">
        <v>204</v>
      </c>
      <c r="C65" s="44" t="s">
        <v>205</v>
      </c>
      <c r="D65" s="44" t="s">
        <v>86</v>
      </c>
      <c r="E65" s="93">
        <v>1</v>
      </c>
      <c r="F65" s="94">
        <v>8.6211500000000001</v>
      </c>
      <c r="G65" s="94">
        <v>1.1202799999999999</v>
      </c>
      <c r="H65" s="94">
        <v>10.155430000000001</v>
      </c>
      <c r="I65" s="95">
        <v>0.84892009999999996</v>
      </c>
      <c r="J65" s="95">
        <v>0.1103133</v>
      </c>
      <c r="K65" s="95">
        <v>1.3087100000000001E-2</v>
      </c>
      <c r="L65" s="319">
        <v>2.7679499999999999E-2</v>
      </c>
    </row>
    <row r="66" spans="2:12">
      <c r="B66" s="196" t="s">
        <v>206</v>
      </c>
      <c r="C66" s="44" t="s">
        <v>207</v>
      </c>
      <c r="D66" s="44" t="s">
        <v>86</v>
      </c>
      <c r="E66" s="93">
        <v>3</v>
      </c>
      <c r="F66" s="94">
        <v>25.93263</v>
      </c>
      <c r="G66" s="94">
        <v>1.2137199999999999</v>
      </c>
      <c r="H66" s="94">
        <v>28.040590000000002</v>
      </c>
      <c r="I66" s="95">
        <v>0.92482470000000006</v>
      </c>
      <c r="J66" s="95">
        <v>4.3284499999999997E-2</v>
      </c>
      <c r="K66" s="95">
        <v>2.97773E-2</v>
      </c>
      <c r="L66" s="319">
        <v>2.1134999999999999E-3</v>
      </c>
    </row>
    <row r="67" spans="2:12">
      <c r="B67" s="196" t="s">
        <v>208</v>
      </c>
      <c r="C67" s="44" t="s">
        <v>209</v>
      </c>
      <c r="D67" s="44" t="s">
        <v>86</v>
      </c>
      <c r="E67" s="93">
        <v>3</v>
      </c>
      <c r="F67" s="94">
        <v>12.50239</v>
      </c>
      <c r="G67" s="94">
        <v>1.7080200000000001</v>
      </c>
      <c r="H67" s="94">
        <v>14.22231</v>
      </c>
      <c r="I67" s="95">
        <v>0.87906910000000005</v>
      </c>
      <c r="J67" s="95">
        <v>0.1200947</v>
      </c>
      <c r="K67" s="95">
        <v>8.363E-4</v>
      </c>
      <c r="L67" s="319">
        <v>0</v>
      </c>
    </row>
    <row r="68" spans="2:12">
      <c r="B68" s="196" t="s">
        <v>210</v>
      </c>
      <c r="C68" s="44" t="s">
        <v>211</v>
      </c>
      <c r="D68" s="44" t="s">
        <v>86</v>
      </c>
      <c r="E68" s="93">
        <v>1</v>
      </c>
      <c r="F68" s="94">
        <v>18.095549999999999</v>
      </c>
      <c r="G68" s="94">
        <v>2.2355499999999999</v>
      </c>
      <c r="H68" s="94">
        <v>20.869409999999998</v>
      </c>
      <c r="I68" s="95">
        <v>0.86708470000000004</v>
      </c>
      <c r="J68" s="95">
        <v>0.1071208</v>
      </c>
      <c r="K68" s="95">
        <v>1.4201000000000001E-3</v>
      </c>
      <c r="L68" s="319">
        <v>2.4374400000000001E-2</v>
      </c>
    </row>
    <row r="69" spans="2:12">
      <c r="B69" s="196" t="s">
        <v>212</v>
      </c>
      <c r="C69" s="44" t="s">
        <v>213</v>
      </c>
      <c r="D69" s="44" t="s">
        <v>86</v>
      </c>
      <c r="E69" s="93">
        <v>2</v>
      </c>
      <c r="F69" s="94">
        <v>13.337540000000001</v>
      </c>
      <c r="G69" s="94">
        <v>2.3250199999999999</v>
      </c>
      <c r="H69" s="94">
        <v>16.850770000000001</v>
      </c>
      <c r="I69" s="95">
        <v>0.79150909999999997</v>
      </c>
      <c r="J69" s="95">
        <v>0.13797680000000001</v>
      </c>
      <c r="K69" s="95">
        <v>6.29715E-2</v>
      </c>
      <c r="L69" s="319">
        <v>7.5426E-3</v>
      </c>
    </row>
    <row r="70" spans="2:12">
      <c r="B70" s="196" t="s">
        <v>214</v>
      </c>
      <c r="C70" s="44" t="s">
        <v>215</v>
      </c>
      <c r="D70" s="44" t="s">
        <v>89</v>
      </c>
      <c r="E70" s="93">
        <v>1</v>
      </c>
      <c r="F70" s="94">
        <v>16.538969999999999</v>
      </c>
      <c r="G70" s="94">
        <v>8.1014700000000008</v>
      </c>
      <c r="H70" s="94">
        <v>26.97251</v>
      </c>
      <c r="I70" s="95">
        <v>0.61317860000000002</v>
      </c>
      <c r="J70" s="95">
        <v>0.30036020000000002</v>
      </c>
      <c r="K70" s="95">
        <v>4.80439E-2</v>
      </c>
      <c r="L70" s="319">
        <v>3.8417399999999997E-2</v>
      </c>
    </row>
    <row r="71" spans="2:12">
      <c r="B71" s="196" t="s">
        <v>216</v>
      </c>
      <c r="C71" s="44" t="s">
        <v>217</v>
      </c>
      <c r="D71" s="44" t="s">
        <v>86</v>
      </c>
      <c r="E71" s="93">
        <v>2</v>
      </c>
      <c r="F71" s="94">
        <v>31.04214</v>
      </c>
      <c r="G71" s="94">
        <v>3.5594899999999998</v>
      </c>
      <c r="H71" s="94">
        <v>35.852339999999998</v>
      </c>
      <c r="I71" s="95">
        <v>0.86583299999999996</v>
      </c>
      <c r="J71" s="95">
        <v>9.9281999999999995E-2</v>
      </c>
      <c r="K71" s="95">
        <v>2.47327E-2</v>
      </c>
      <c r="L71" s="319">
        <v>1.01523E-2</v>
      </c>
    </row>
    <row r="72" spans="2:12">
      <c r="B72" s="196" t="s">
        <v>218</v>
      </c>
      <c r="C72" s="44" t="s">
        <v>219</v>
      </c>
      <c r="D72" s="44" t="s">
        <v>86</v>
      </c>
      <c r="E72" s="93">
        <v>3</v>
      </c>
      <c r="F72" s="94">
        <v>7.0861900000000002</v>
      </c>
      <c r="G72" s="94">
        <v>1.0974999999999999</v>
      </c>
      <c r="H72" s="94">
        <v>8.2835000000000001</v>
      </c>
      <c r="I72" s="95">
        <v>0.85545850000000001</v>
      </c>
      <c r="J72" s="95">
        <v>0.13249259999999999</v>
      </c>
      <c r="K72" s="95">
        <v>6.6242999999999996E-3</v>
      </c>
      <c r="L72" s="319">
        <v>5.4245999999999999E-3</v>
      </c>
    </row>
    <row r="73" spans="2:12">
      <c r="B73" s="196" t="s">
        <v>220</v>
      </c>
      <c r="C73" s="44" t="s">
        <v>221</v>
      </c>
      <c r="D73" s="44" t="s">
        <v>86</v>
      </c>
      <c r="E73" s="93">
        <v>1</v>
      </c>
      <c r="F73" s="94">
        <v>20.548570000000002</v>
      </c>
      <c r="G73" s="94">
        <v>1.24183</v>
      </c>
      <c r="H73" s="94">
        <v>22.74128</v>
      </c>
      <c r="I73" s="95">
        <v>0.9035801</v>
      </c>
      <c r="J73" s="95">
        <v>5.4606799999999997E-2</v>
      </c>
      <c r="K73" s="95">
        <v>5.9147000000000002E-3</v>
      </c>
      <c r="L73" s="319">
        <v>3.5898399999999997E-2</v>
      </c>
    </row>
    <row r="74" spans="2:12">
      <c r="B74" s="196" t="s">
        <v>222</v>
      </c>
      <c r="C74" s="44" t="s">
        <v>223</v>
      </c>
      <c r="D74" s="44" t="s">
        <v>120</v>
      </c>
      <c r="E74" s="93">
        <v>1</v>
      </c>
      <c r="F74" s="94">
        <v>14.82743</v>
      </c>
      <c r="G74" s="94">
        <v>0.50134000000000001</v>
      </c>
      <c r="H74" s="94">
        <v>15.51764</v>
      </c>
      <c r="I74" s="95">
        <v>0.95552090000000001</v>
      </c>
      <c r="J74" s="95">
        <v>3.2307500000000003E-2</v>
      </c>
      <c r="K74" s="95">
        <v>4.4148E-3</v>
      </c>
      <c r="L74" s="319">
        <v>7.7568000000000003E-3</v>
      </c>
    </row>
    <row r="75" spans="2:12">
      <c r="B75" s="196" t="s">
        <v>224</v>
      </c>
      <c r="C75" s="44" t="s">
        <v>225</v>
      </c>
      <c r="D75" s="44" t="s">
        <v>86</v>
      </c>
      <c r="E75" s="93">
        <v>1</v>
      </c>
      <c r="F75" s="94">
        <v>7.6736399999999998</v>
      </c>
      <c r="G75" s="94">
        <v>1.56629</v>
      </c>
      <c r="H75" s="94">
        <v>9.9563699999999997</v>
      </c>
      <c r="I75" s="95">
        <v>0.77072669999999999</v>
      </c>
      <c r="J75" s="95">
        <v>0.15731510000000001</v>
      </c>
      <c r="K75" s="95">
        <v>1.77048E-2</v>
      </c>
      <c r="L75" s="319">
        <v>5.42534E-2</v>
      </c>
    </row>
    <row r="76" spans="2:12">
      <c r="B76" s="196" t="s">
        <v>226</v>
      </c>
      <c r="C76" s="44" t="s">
        <v>227</v>
      </c>
      <c r="D76" s="44" t="s">
        <v>86</v>
      </c>
      <c r="E76" s="93">
        <v>1</v>
      </c>
      <c r="F76" s="94">
        <v>17.11167</v>
      </c>
      <c r="G76" s="94">
        <v>1.5022599999999999</v>
      </c>
      <c r="H76" s="94">
        <v>19.811689999999999</v>
      </c>
      <c r="I76" s="95">
        <v>0.86371589999999998</v>
      </c>
      <c r="J76" s="95">
        <v>7.5827199999999997E-2</v>
      </c>
      <c r="K76" s="95">
        <v>1.45189E-2</v>
      </c>
      <c r="L76" s="319">
        <v>4.5938E-2</v>
      </c>
    </row>
    <row r="77" spans="2:12">
      <c r="B77" s="196" t="s">
        <v>228</v>
      </c>
      <c r="C77" s="44" t="s">
        <v>229</v>
      </c>
      <c r="D77" s="44" t="s">
        <v>86</v>
      </c>
      <c r="E77" s="93">
        <v>1</v>
      </c>
      <c r="F77" s="94">
        <v>24.151160000000001</v>
      </c>
      <c r="G77" s="94">
        <v>1.6573500000000001</v>
      </c>
      <c r="H77" s="94">
        <v>26.444330000000001</v>
      </c>
      <c r="I77" s="95">
        <v>0.91328330000000002</v>
      </c>
      <c r="J77" s="95">
        <v>6.2673300000000001E-2</v>
      </c>
      <c r="K77" s="95">
        <v>4.6210000000000001E-4</v>
      </c>
      <c r="L77" s="319">
        <v>2.3581399999999999E-2</v>
      </c>
    </row>
    <row r="78" spans="2:12">
      <c r="B78" s="196" t="s">
        <v>230</v>
      </c>
      <c r="C78" s="44" t="s">
        <v>231</v>
      </c>
      <c r="D78" s="44" t="s">
        <v>86</v>
      </c>
      <c r="E78" s="93">
        <v>1</v>
      </c>
      <c r="F78" s="94">
        <v>8.4251699999999996</v>
      </c>
      <c r="G78" s="94">
        <v>1.7844</v>
      </c>
      <c r="H78" s="94">
        <v>10.70218</v>
      </c>
      <c r="I78" s="95">
        <v>0.78723860000000001</v>
      </c>
      <c r="J78" s="95">
        <v>0.1667323</v>
      </c>
      <c r="K78" s="95">
        <v>5.7964999999999996E-3</v>
      </c>
      <c r="L78" s="319">
        <v>4.0232499999999997E-2</v>
      </c>
    </row>
    <row r="79" spans="2:12">
      <c r="B79" s="196" t="s">
        <v>232</v>
      </c>
      <c r="C79" s="44" t="s">
        <v>233</v>
      </c>
      <c r="D79" s="44" t="s">
        <v>86</v>
      </c>
      <c r="E79" s="93">
        <v>1</v>
      </c>
      <c r="F79" s="94">
        <v>11.025779999999999</v>
      </c>
      <c r="G79" s="94">
        <v>1.87581</v>
      </c>
      <c r="H79" s="94">
        <v>13.64673</v>
      </c>
      <c r="I79" s="95">
        <v>0.80794350000000004</v>
      </c>
      <c r="J79" s="95">
        <v>0.13745499999999999</v>
      </c>
      <c r="K79" s="95">
        <v>4.8430500000000001E-2</v>
      </c>
      <c r="L79" s="319">
        <v>6.1710999999999997E-3</v>
      </c>
    </row>
    <row r="80" spans="2:12">
      <c r="B80" s="196" t="s">
        <v>234</v>
      </c>
      <c r="C80" s="44" t="s">
        <v>235</v>
      </c>
      <c r="D80" s="44" t="s">
        <v>89</v>
      </c>
      <c r="E80" s="93">
        <v>2</v>
      </c>
      <c r="F80" s="94">
        <v>9.2377699999999994</v>
      </c>
      <c r="G80" s="94">
        <v>2.2082099999999998</v>
      </c>
      <c r="H80" s="94">
        <v>11.898540000000001</v>
      </c>
      <c r="I80" s="95">
        <v>0.77637789999999995</v>
      </c>
      <c r="J80" s="95">
        <v>0.18558620000000001</v>
      </c>
      <c r="K80" s="95">
        <v>2.1882700000000001E-2</v>
      </c>
      <c r="L80" s="319">
        <v>1.61532E-2</v>
      </c>
    </row>
    <row r="81" spans="1:12">
      <c r="B81" s="196" t="s">
        <v>236</v>
      </c>
      <c r="C81" s="44" t="s">
        <v>237</v>
      </c>
      <c r="D81" s="44" t="s">
        <v>86</v>
      </c>
      <c r="E81" s="93">
        <v>1</v>
      </c>
      <c r="F81" s="94">
        <v>10.31635</v>
      </c>
      <c r="G81" s="94">
        <v>2.8398500000000002</v>
      </c>
      <c r="H81" s="94">
        <v>13.36548</v>
      </c>
      <c r="I81" s="95">
        <v>0.77186540000000003</v>
      </c>
      <c r="J81" s="95">
        <v>0.21247659999999999</v>
      </c>
      <c r="K81" s="95">
        <v>1.0150000000000001E-3</v>
      </c>
      <c r="L81" s="319">
        <v>1.4643E-2</v>
      </c>
    </row>
    <row r="82" spans="1:12">
      <c r="B82" s="196" t="s">
        <v>238</v>
      </c>
      <c r="C82" s="44" t="s">
        <v>239</v>
      </c>
      <c r="D82" s="44" t="s">
        <v>86</v>
      </c>
      <c r="E82" s="93">
        <v>1</v>
      </c>
      <c r="F82" s="94">
        <v>12.167109999999999</v>
      </c>
      <c r="G82" s="94">
        <v>1.11216</v>
      </c>
      <c r="H82" s="94">
        <v>13.770149999999999</v>
      </c>
      <c r="I82" s="95">
        <v>0.88358570000000003</v>
      </c>
      <c r="J82" s="95">
        <v>8.0766000000000004E-2</v>
      </c>
      <c r="K82" s="95">
        <v>5.4340999999999999E-3</v>
      </c>
      <c r="L82" s="319">
        <v>3.02142E-2</v>
      </c>
    </row>
    <row r="83" spans="1:12">
      <c r="B83" s="196" t="s">
        <v>240</v>
      </c>
      <c r="C83" s="44" t="s">
        <v>241</v>
      </c>
      <c r="D83" s="44" t="s">
        <v>120</v>
      </c>
      <c r="E83" s="93">
        <v>3</v>
      </c>
      <c r="F83" s="94">
        <v>56.809069999999998</v>
      </c>
      <c r="G83" s="94">
        <v>0.53039999999999998</v>
      </c>
      <c r="H83" s="94">
        <v>62.639049999999997</v>
      </c>
      <c r="I83" s="95">
        <v>0.90692740000000005</v>
      </c>
      <c r="J83" s="95">
        <v>8.4676000000000005E-3</v>
      </c>
      <c r="K83" s="95">
        <v>5.0793199999999997E-2</v>
      </c>
      <c r="L83" s="319">
        <v>3.3811800000000003E-2</v>
      </c>
    </row>
    <row r="84" spans="1:12">
      <c r="B84" s="196" t="s">
        <v>242</v>
      </c>
      <c r="C84" s="44" t="s">
        <v>243</v>
      </c>
      <c r="D84" s="44" t="s">
        <v>86</v>
      </c>
      <c r="E84" s="93">
        <v>2</v>
      </c>
      <c r="F84" s="94">
        <v>18.619389999999999</v>
      </c>
      <c r="G84" s="94">
        <v>1.7764500000000001</v>
      </c>
      <c r="H84" s="94">
        <v>20.450410000000002</v>
      </c>
      <c r="I84" s="95">
        <v>0.91046539999999998</v>
      </c>
      <c r="J84" s="95">
        <v>8.6865999999999999E-2</v>
      </c>
      <c r="K84" s="95">
        <v>2.6686000000000001E-3</v>
      </c>
      <c r="L84" s="319">
        <v>0</v>
      </c>
    </row>
    <row r="85" spans="1:12">
      <c r="B85" s="196" t="s">
        <v>244</v>
      </c>
      <c r="C85" s="44" t="s">
        <v>245</v>
      </c>
      <c r="D85" s="44" t="s">
        <v>86</v>
      </c>
      <c r="E85" s="93">
        <v>3</v>
      </c>
      <c r="F85" s="94">
        <v>39.194749999999999</v>
      </c>
      <c r="G85" s="94">
        <v>2.5189300000000001</v>
      </c>
      <c r="H85" s="94">
        <v>41.855379999999997</v>
      </c>
      <c r="I85" s="95">
        <v>0.93643279999999995</v>
      </c>
      <c r="J85" s="95">
        <v>6.0181800000000001E-2</v>
      </c>
      <c r="K85" s="95">
        <v>3.3854000000000002E-3</v>
      </c>
      <c r="L85" s="319">
        <v>0</v>
      </c>
    </row>
    <row r="86" spans="1:12">
      <c r="B86" s="196" t="s">
        <v>246</v>
      </c>
      <c r="C86" s="44" t="s">
        <v>247</v>
      </c>
      <c r="D86" s="44" t="s">
        <v>86</v>
      </c>
      <c r="E86" s="93">
        <v>3</v>
      </c>
      <c r="F86" s="94">
        <v>19.317450000000001</v>
      </c>
      <c r="G86" s="94">
        <v>0.76856999999999998</v>
      </c>
      <c r="H86" s="94">
        <v>20.42943</v>
      </c>
      <c r="I86" s="95">
        <v>0.94556949999999995</v>
      </c>
      <c r="J86" s="95">
        <v>3.7620500000000001E-2</v>
      </c>
      <c r="K86" s="95">
        <v>6.7521999999999999E-3</v>
      </c>
      <c r="L86" s="319">
        <v>1.00578E-2</v>
      </c>
    </row>
    <row r="87" spans="1:12">
      <c r="B87" s="196" t="s">
        <v>248</v>
      </c>
      <c r="C87" s="44" t="s">
        <v>249</v>
      </c>
      <c r="D87" s="44" t="s">
        <v>86</v>
      </c>
      <c r="E87" s="93">
        <v>3</v>
      </c>
      <c r="F87" s="94">
        <v>24.659020000000002</v>
      </c>
      <c r="G87" s="94">
        <v>0.55323</v>
      </c>
      <c r="H87" s="94">
        <v>25.22561</v>
      </c>
      <c r="I87" s="95">
        <v>0.97753920000000005</v>
      </c>
      <c r="J87" s="95">
        <v>2.1931200000000001E-2</v>
      </c>
      <c r="K87" s="95">
        <v>5.2959999999999997E-4</v>
      </c>
      <c r="L87" s="319">
        <v>0</v>
      </c>
    </row>
    <row r="88" spans="1:12">
      <c r="B88" s="196" t="s">
        <v>250</v>
      </c>
      <c r="C88" s="44" t="s">
        <v>251</v>
      </c>
      <c r="D88" s="44" t="s">
        <v>86</v>
      </c>
      <c r="E88" s="93">
        <v>1</v>
      </c>
      <c r="F88" s="94">
        <v>20.755769999999998</v>
      </c>
      <c r="G88" s="94">
        <v>4.06447</v>
      </c>
      <c r="H88" s="94">
        <v>25.222370000000002</v>
      </c>
      <c r="I88" s="95">
        <v>0.82291139999999996</v>
      </c>
      <c r="J88" s="95">
        <v>0.16114529999999999</v>
      </c>
      <c r="K88" s="95">
        <v>7.4635999999999999E-3</v>
      </c>
      <c r="L88" s="319">
        <v>8.4797999999999991E-3</v>
      </c>
    </row>
    <row r="89" spans="1:12">
      <c r="B89" s="196" t="s">
        <v>252</v>
      </c>
      <c r="C89" s="44" t="s">
        <v>253</v>
      </c>
      <c r="D89" s="44" t="s">
        <v>86</v>
      </c>
      <c r="E89" s="93">
        <v>1</v>
      </c>
      <c r="F89" s="94">
        <v>15.62551</v>
      </c>
      <c r="G89" s="94">
        <v>1.9150400000000001</v>
      </c>
      <c r="H89" s="94">
        <v>18.39181</v>
      </c>
      <c r="I89" s="95">
        <v>0.84959050000000003</v>
      </c>
      <c r="J89" s="95">
        <v>0.1041246</v>
      </c>
      <c r="K89" s="95">
        <v>4.3329199999999998E-2</v>
      </c>
      <c r="L89" s="319">
        <v>2.9556999999999999E-3</v>
      </c>
    </row>
    <row r="90" spans="1:12" ht="13.5" thickBot="1">
      <c r="B90" s="199" t="s">
        <v>254</v>
      </c>
      <c r="C90" s="200" t="s">
        <v>255</v>
      </c>
      <c r="D90" s="200" t="s">
        <v>86</v>
      </c>
      <c r="E90" s="320">
        <v>1</v>
      </c>
      <c r="F90" s="321">
        <v>23.526150000000001</v>
      </c>
      <c r="G90" s="321">
        <v>1.6451199999999999</v>
      </c>
      <c r="H90" s="321">
        <v>25.339639999999999</v>
      </c>
      <c r="I90" s="322">
        <v>0.9284327</v>
      </c>
      <c r="J90" s="322">
        <v>6.49227E-2</v>
      </c>
      <c r="K90" s="322">
        <v>5.3397000000000002E-3</v>
      </c>
      <c r="L90" s="323">
        <v>1.3048999999999999E-3</v>
      </c>
    </row>
    <row r="91" spans="1:12">
      <c r="B91" s="77" t="s">
        <v>159</v>
      </c>
      <c r="C91" s="77" t="s">
        <v>159</v>
      </c>
      <c r="D91" s="77" t="s">
        <v>159</v>
      </c>
      <c r="E91" s="89"/>
      <c r="F91" s="90"/>
      <c r="G91" s="90"/>
      <c r="H91" s="90"/>
      <c r="I91" s="91"/>
      <c r="J91" s="91"/>
      <c r="K91" s="91"/>
      <c r="L91" s="91"/>
    </row>
    <row r="92" spans="1:12" ht="13.5" thickBot="1">
      <c r="B92" s="77" t="s">
        <v>159</v>
      </c>
      <c r="C92" s="77" t="s">
        <v>159</v>
      </c>
      <c r="D92" s="77" t="s">
        <v>159</v>
      </c>
      <c r="E92" s="89"/>
      <c r="F92" s="90"/>
      <c r="G92" s="90"/>
      <c r="H92" s="90"/>
      <c r="I92" s="91"/>
      <c r="J92" s="91"/>
      <c r="K92" s="91"/>
      <c r="L92" s="91"/>
    </row>
    <row r="93" spans="1:12" ht="16.5">
      <c r="A93" s="96"/>
      <c r="B93" s="338"/>
      <c r="C93" s="339"/>
      <c r="D93" s="572" t="s">
        <v>256</v>
      </c>
      <c r="E93" s="572"/>
      <c r="F93" s="340">
        <f>AVERAGE(F7:F90)</f>
        <v>22.211164642857145</v>
      </c>
      <c r="G93" s="340">
        <f t="shared" ref="G93:L93" si="0">AVERAGE(G7:G90)</f>
        <v>1.8441978571428572</v>
      </c>
      <c r="H93" s="340">
        <f t="shared" si="0"/>
        <v>25.439985357142852</v>
      </c>
      <c r="I93" s="341">
        <f t="shared" si="0"/>
        <v>0.85088973571428606</v>
      </c>
      <c r="J93" s="341">
        <f t="shared" si="0"/>
        <v>9.7377573809523804E-2</v>
      </c>
      <c r="K93" s="342">
        <v>0.01</v>
      </c>
      <c r="L93" s="343">
        <f t="shared" si="0"/>
        <v>3.611705952380953E-2</v>
      </c>
    </row>
    <row r="94" spans="1:12" ht="16.5">
      <c r="A94" s="96"/>
      <c r="B94" s="344"/>
      <c r="C94" s="252"/>
      <c r="D94" s="565" t="s">
        <v>257</v>
      </c>
      <c r="E94" s="565"/>
      <c r="F94" s="106">
        <f t="shared" ref="F94:L94" si="1">QUARTILE(F$7:F$90,1)</f>
        <v>12.05514</v>
      </c>
      <c r="G94" s="106">
        <f t="shared" si="1"/>
        <v>0.92040750000000005</v>
      </c>
      <c r="H94" s="106">
        <f t="shared" si="1"/>
        <v>15.971712500000001</v>
      </c>
      <c r="I94" s="106">
        <f t="shared" si="1"/>
        <v>0.80532120000000007</v>
      </c>
      <c r="J94" s="107">
        <f t="shared" si="1"/>
        <v>3.9751925E-2</v>
      </c>
      <c r="K94" s="107">
        <f t="shared" si="1"/>
        <v>1.9291E-3</v>
      </c>
      <c r="L94" s="345">
        <f t="shared" si="1"/>
        <v>1.2991999999999999E-3</v>
      </c>
    </row>
    <row r="95" spans="1:12" ht="16.5">
      <c r="A95" s="96"/>
      <c r="B95" s="344"/>
      <c r="C95" s="252"/>
      <c r="D95" s="565" t="s">
        <v>258</v>
      </c>
      <c r="E95" s="565"/>
      <c r="F95" s="106">
        <f t="shared" ref="F95:L95" si="2">MEDIAN(F7:F90)</f>
        <v>18.078015000000001</v>
      </c>
      <c r="G95" s="106">
        <f t="shared" si="2"/>
        <v>1.5107249999999999</v>
      </c>
      <c r="H95" s="106">
        <f t="shared" si="2"/>
        <v>21.387834999999999</v>
      </c>
      <c r="I95" s="106">
        <f t="shared" si="2"/>
        <v>0.88886465000000003</v>
      </c>
      <c r="J95" s="107">
        <f t="shared" si="2"/>
        <v>7.8296599999999994E-2</v>
      </c>
      <c r="K95" s="107">
        <f t="shared" si="2"/>
        <v>6.5485500000000002E-3</v>
      </c>
      <c r="L95" s="345">
        <f t="shared" si="2"/>
        <v>1.14012E-2</v>
      </c>
    </row>
    <row r="96" spans="1:12" ht="17.25" thickBot="1">
      <c r="A96" s="96"/>
      <c r="B96" s="346"/>
      <c r="C96" s="347"/>
      <c r="D96" s="566" t="s">
        <v>259</v>
      </c>
      <c r="E96" s="566"/>
      <c r="F96" s="348">
        <f t="shared" ref="F96:L96" si="3">QUARTILE(F$7:F$90,3)</f>
        <v>24.702067500000002</v>
      </c>
      <c r="G96" s="348">
        <f t="shared" si="3"/>
        <v>2.2254550000000002</v>
      </c>
      <c r="H96" s="348">
        <f t="shared" si="3"/>
        <v>27.028672499999999</v>
      </c>
      <c r="I96" s="348">
        <f t="shared" si="3"/>
        <v>0.92603495000000002</v>
      </c>
      <c r="J96" s="349">
        <f t="shared" si="3"/>
        <v>0.13758545</v>
      </c>
      <c r="K96" s="349">
        <f t="shared" si="3"/>
        <v>1.8109025000000001E-2</v>
      </c>
      <c r="L96" s="350">
        <f t="shared" si="3"/>
        <v>3.8871174999999994E-2</v>
      </c>
    </row>
  </sheetData>
  <autoFilter ref="B6:L6" xr:uid="{00000000-0001-0000-0500-000000000000}"/>
  <mergeCells count="7">
    <mergeCell ref="D95:E95"/>
    <mergeCell ref="D96:E96"/>
    <mergeCell ref="D2:G3"/>
    <mergeCell ref="D1:G1"/>
    <mergeCell ref="I5:L5"/>
    <mergeCell ref="D93:E93"/>
    <mergeCell ref="D94:E9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7"/>
  <sheetViews>
    <sheetView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J4" sqref="J4"/>
    </sheetView>
  </sheetViews>
  <sheetFormatPr defaultColWidth="8.85546875" defaultRowHeight="12.75"/>
  <cols>
    <col min="1" max="1" width="8.85546875" style="38"/>
    <col min="2" max="2" width="14.140625" style="38" customWidth="1"/>
    <col min="3" max="3" width="33.5703125" style="38" customWidth="1"/>
    <col min="4" max="4" width="13.5703125" style="38" customWidth="1"/>
    <col min="5" max="5" width="15.5703125" style="38" customWidth="1"/>
    <col min="6" max="6" width="15.85546875" style="38" customWidth="1"/>
    <col min="7" max="7" width="23.7109375" style="38" customWidth="1"/>
    <col min="8" max="8" width="17.5703125" style="38" customWidth="1"/>
    <col min="9" max="9" width="15.42578125" style="38" customWidth="1"/>
    <col min="10" max="10" width="19.140625" style="38" customWidth="1"/>
    <col min="11" max="11" width="15.42578125" style="38" customWidth="1"/>
    <col min="12" max="12" width="18.7109375" style="38" customWidth="1"/>
    <col min="13" max="13" width="20" style="38" customWidth="1"/>
    <col min="14" max="14" width="17.42578125" style="38" customWidth="1"/>
    <col min="15" max="15" width="19" style="38" customWidth="1"/>
    <col min="16" max="16384" width="8.85546875" style="38"/>
  </cols>
  <sheetData>
    <row r="1" spans="2:15" ht="19.5">
      <c r="D1" s="558" t="s">
        <v>406</v>
      </c>
      <c r="E1" s="558"/>
      <c r="F1" s="558"/>
      <c r="G1" s="558"/>
      <c r="H1" s="558"/>
      <c r="I1" s="558"/>
      <c r="J1" s="108"/>
      <c r="K1" s="108"/>
      <c r="L1" s="108"/>
      <c r="M1" s="108"/>
      <c r="N1" s="108"/>
      <c r="O1" s="108"/>
    </row>
    <row r="2" spans="2:15" ht="16.5" customHeight="1">
      <c r="D2" s="621" t="s">
        <v>37</v>
      </c>
      <c r="E2" s="621"/>
      <c r="F2" s="621"/>
      <c r="G2" s="621"/>
      <c r="H2" s="621"/>
      <c r="I2" s="621"/>
      <c r="J2" s="109"/>
      <c r="K2" s="108"/>
      <c r="L2" s="108"/>
      <c r="M2" s="108"/>
      <c r="N2" s="108"/>
    </row>
    <row r="3" spans="2:15" ht="16.5" customHeight="1">
      <c r="D3" s="621"/>
      <c r="E3" s="621"/>
      <c r="F3" s="621"/>
      <c r="G3" s="621"/>
      <c r="H3" s="621"/>
      <c r="I3" s="621"/>
      <c r="J3" s="109"/>
      <c r="K3" s="108"/>
      <c r="L3" s="108"/>
      <c r="M3" s="108"/>
      <c r="N3" s="108"/>
    </row>
    <row r="4" spans="2:15" ht="16.5" customHeight="1">
      <c r="D4" s="621"/>
      <c r="E4" s="621"/>
      <c r="F4" s="621"/>
      <c r="G4" s="621"/>
      <c r="H4" s="621"/>
      <c r="I4" s="621"/>
      <c r="J4" s="109"/>
      <c r="K4" s="108"/>
      <c r="L4" s="108"/>
      <c r="M4" s="108"/>
      <c r="N4" s="108"/>
      <c r="O4" s="214" t="s">
        <v>407</v>
      </c>
    </row>
    <row r="5" spans="2:15" ht="16.5" customHeight="1" thickBot="1">
      <c r="D5" s="109"/>
      <c r="E5" s="109"/>
      <c r="F5" s="109"/>
      <c r="G5" s="109"/>
      <c r="H5" s="109"/>
      <c r="I5" s="109"/>
      <c r="J5" s="109"/>
      <c r="K5" s="108"/>
      <c r="L5" s="108"/>
      <c r="M5" s="108"/>
      <c r="N5" s="108"/>
      <c r="O5" s="214" t="s">
        <v>66</v>
      </c>
    </row>
    <row r="6" spans="2:15" ht="64.5" customHeight="1" thickBot="1">
      <c r="B6" s="370" t="s">
        <v>408</v>
      </c>
      <c r="C6" s="371" t="s">
        <v>409</v>
      </c>
      <c r="D6" s="371" t="s">
        <v>410</v>
      </c>
      <c r="E6" s="371" t="s">
        <v>411</v>
      </c>
      <c r="F6" s="371" t="s">
        <v>412</v>
      </c>
      <c r="G6" s="371" t="s">
        <v>413</v>
      </c>
      <c r="H6" s="371" t="s">
        <v>414</v>
      </c>
      <c r="I6" s="371" t="s">
        <v>415</v>
      </c>
      <c r="J6" s="371" t="s">
        <v>416</v>
      </c>
      <c r="K6" s="371" t="s">
        <v>417</v>
      </c>
      <c r="L6" s="371" t="s">
        <v>418</v>
      </c>
      <c r="M6" s="371" t="s">
        <v>419</v>
      </c>
      <c r="N6" s="371" t="s">
        <v>420</v>
      </c>
      <c r="O6" s="372" t="s">
        <v>421</v>
      </c>
    </row>
    <row r="7" spans="2:15">
      <c r="B7" s="196" t="s">
        <v>84</v>
      </c>
      <c r="C7" s="44" t="s">
        <v>85</v>
      </c>
      <c r="D7" s="44" t="s">
        <v>86</v>
      </c>
      <c r="E7" s="74">
        <v>2255392</v>
      </c>
      <c r="F7" s="94">
        <v>13.66929</v>
      </c>
      <c r="G7" s="95">
        <f>E7/N7</f>
        <v>0.74512424893462448</v>
      </c>
      <c r="H7" s="74">
        <v>310000</v>
      </c>
      <c r="I7" s="94">
        <v>1.8788199999999999</v>
      </c>
      <c r="J7" s="95">
        <v>0.1024161</v>
      </c>
      <c r="K7" s="74">
        <v>461475</v>
      </c>
      <c r="L7" s="94">
        <v>2.7968700000000002</v>
      </c>
      <c r="M7" s="95">
        <v>0.1524596</v>
      </c>
      <c r="N7" s="74">
        <v>3026867</v>
      </c>
      <c r="O7" s="351">
        <v>18.34498</v>
      </c>
    </row>
    <row r="8" spans="2:15">
      <c r="B8" s="196" t="s">
        <v>87</v>
      </c>
      <c r="C8" s="44" t="s">
        <v>88</v>
      </c>
      <c r="D8" s="44" t="s">
        <v>89</v>
      </c>
      <c r="E8" s="74">
        <v>875780</v>
      </c>
      <c r="F8" s="94">
        <v>11.560079999999999</v>
      </c>
      <c r="G8" s="95">
        <f>E8/N8</f>
        <v>0.7312407580429553</v>
      </c>
      <c r="H8" s="74">
        <v>96743</v>
      </c>
      <c r="I8" s="94">
        <v>1.27698</v>
      </c>
      <c r="J8" s="95">
        <v>8.0776500000000001E-2</v>
      </c>
      <c r="K8" s="74">
        <v>225140</v>
      </c>
      <c r="L8" s="94">
        <v>2.9717899999999999</v>
      </c>
      <c r="M8" s="95">
        <v>0.18798280000000001</v>
      </c>
      <c r="N8" s="74">
        <v>1197663</v>
      </c>
      <c r="O8" s="351">
        <v>15.80885</v>
      </c>
    </row>
    <row r="9" spans="2:15">
      <c r="B9" s="196" t="s">
        <v>90</v>
      </c>
      <c r="C9" s="44" t="s">
        <v>91</v>
      </c>
      <c r="D9" s="44" t="s">
        <v>86</v>
      </c>
      <c r="E9" s="74">
        <v>430875</v>
      </c>
      <c r="F9" s="94">
        <v>11.23123</v>
      </c>
      <c r="G9" s="95">
        <f t="shared" ref="G9:G72" si="0">E9/N9</f>
        <v>0.78668743198930813</v>
      </c>
      <c r="H9" s="74">
        <v>44572</v>
      </c>
      <c r="I9" s="94">
        <v>1.1618200000000001</v>
      </c>
      <c r="J9" s="95">
        <v>8.1379099999999996E-2</v>
      </c>
      <c r="K9" s="74">
        <v>72261</v>
      </c>
      <c r="L9" s="94">
        <v>1.8835599999999999</v>
      </c>
      <c r="M9" s="95">
        <v>0.13193340000000001</v>
      </c>
      <c r="N9" s="74">
        <v>547708</v>
      </c>
      <c r="O9" s="351">
        <v>14.27661</v>
      </c>
    </row>
    <row r="10" spans="2:15">
      <c r="B10" s="196" t="s">
        <v>92</v>
      </c>
      <c r="C10" s="44" t="s">
        <v>93</v>
      </c>
      <c r="D10" s="44" t="s">
        <v>89</v>
      </c>
      <c r="E10" s="74">
        <v>1968675</v>
      </c>
      <c r="F10" s="94">
        <v>12.707850000000001</v>
      </c>
      <c r="G10" s="95">
        <f t="shared" si="0"/>
        <v>0.77699179939014429</v>
      </c>
      <c r="H10" s="74">
        <v>150700</v>
      </c>
      <c r="I10" s="94">
        <v>0.97277000000000002</v>
      </c>
      <c r="J10" s="95">
        <v>5.94779E-2</v>
      </c>
      <c r="K10" s="74">
        <v>414339</v>
      </c>
      <c r="L10" s="94">
        <v>2.6745700000000001</v>
      </c>
      <c r="M10" s="95">
        <v>0.16353029999999999</v>
      </c>
      <c r="N10" s="74">
        <v>2533714</v>
      </c>
      <c r="O10" s="351">
        <v>16.35519</v>
      </c>
    </row>
    <row r="11" spans="2:15">
      <c r="B11" s="196" t="s">
        <v>94</v>
      </c>
      <c r="C11" s="44" t="s">
        <v>95</v>
      </c>
      <c r="D11" s="44" t="s">
        <v>89</v>
      </c>
      <c r="E11" s="74">
        <v>554814</v>
      </c>
      <c r="F11" s="94">
        <v>11.03668</v>
      </c>
      <c r="G11" s="95">
        <f t="shared" si="0"/>
        <v>0.64879826835574483</v>
      </c>
      <c r="H11" s="74">
        <v>66043</v>
      </c>
      <c r="I11" s="94">
        <v>1.3137700000000001</v>
      </c>
      <c r="J11" s="95">
        <v>7.7230499999999994E-2</v>
      </c>
      <c r="K11" s="74">
        <v>234284</v>
      </c>
      <c r="L11" s="94">
        <v>4.6605100000000004</v>
      </c>
      <c r="M11" s="95">
        <v>0.27397120000000003</v>
      </c>
      <c r="N11" s="74">
        <v>855141</v>
      </c>
      <c r="O11" s="351">
        <v>17.010960000000001</v>
      </c>
    </row>
    <row r="12" spans="2:15">
      <c r="B12" s="196" t="s">
        <v>96</v>
      </c>
      <c r="C12" s="44" t="s">
        <v>97</v>
      </c>
      <c r="D12" s="44" t="s">
        <v>89</v>
      </c>
      <c r="E12" s="74">
        <v>573225</v>
      </c>
      <c r="F12" s="94">
        <v>8.6467100000000006</v>
      </c>
      <c r="G12" s="95">
        <f t="shared" si="0"/>
        <v>0.69176101737050566</v>
      </c>
      <c r="H12" s="74">
        <v>74463</v>
      </c>
      <c r="I12" s="94">
        <v>1.1232200000000001</v>
      </c>
      <c r="J12" s="95">
        <v>8.9861099999999999E-2</v>
      </c>
      <c r="K12" s="74">
        <v>180958</v>
      </c>
      <c r="L12" s="94">
        <v>2.7296299999999998</v>
      </c>
      <c r="M12" s="95">
        <v>0.21837790000000001</v>
      </c>
      <c r="N12" s="74">
        <v>828646</v>
      </c>
      <c r="O12" s="351">
        <v>12.499560000000001</v>
      </c>
    </row>
    <row r="13" spans="2:15">
      <c r="B13" s="196" t="s">
        <v>98</v>
      </c>
      <c r="C13" s="44" t="s">
        <v>99</v>
      </c>
      <c r="D13" s="44" t="s">
        <v>86</v>
      </c>
      <c r="E13" s="74">
        <v>553027</v>
      </c>
      <c r="F13" s="94">
        <v>16.04139</v>
      </c>
      <c r="G13" s="95">
        <f t="shared" si="0"/>
        <v>0.92899186625857977</v>
      </c>
      <c r="H13" s="74">
        <v>20261</v>
      </c>
      <c r="I13" s="94">
        <v>0.5877</v>
      </c>
      <c r="J13" s="95">
        <v>3.4035099999999999E-2</v>
      </c>
      <c r="K13" s="74">
        <v>22010</v>
      </c>
      <c r="L13" s="94">
        <v>0.63843000000000005</v>
      </c>
      <c r="M13" s="95">
        <v>3.6973100000000002E-2</v>
      </c>
      <c r="N13" s="74">
        <v>595298</v>
      </c>
      <c r="O13" s="351">
        <v>17.267530000000001</v>
      </c>
    </row>
    <row r="14" spans="2:15">
      <c r="B14" s="196" t="s">
        <v>100</v>
      </c>
      <c r="C14" s="44" t="s">
        <v>101</v>
      </c>
      <c r="D14" s="44" t="s">
        <v>86</v>
      </c>
      <c r="E14" s="74">
        <v>1488453</v>
      </c>
      <c r="F14" s="94">
        <v>16.38363</v>
      </c>
      <c r="G14" s="95">
        <f t="shared" si="0"/>
        <v>0.66270544628844297</v>
      </c>
      <c r="H14" s="74">
        <v>129770</v>
      </c>
      <c r="I14" s="94">
        <v>1.4283999999999999</v>
      </c>
      <c r="J14" s="95">
        <v>5.7777599999999998E-2</v>
      </c>
      <c r="K14" s="74">
        <v>627802</v>
      </c>
      <c r="L14" s="94">
        <v>6.91031</v>
      </c>
      <c r="M14" s="95">
        <v>0.27951690000000001</v>
      </c>
      <c r="N14" s="74">
        <v>2246025</v>
      </c>
      <c r="O14" s="351">
        <v>24.722339999999999</v>
      </c>
    </row>
    <row r="15" spans="2:15">
      <c r="B15" s="196" t="s">
        <v>102</v>
      </c>
      <c r="C15" s="44" t="s">
        <v>103</v>
      </c>
      <c r="D15" s="44" t="s">
        <v>86</v>
      </c>
      <c r="E15" s="74">
        <v>1100063</v>
      </c>
      <c r="F15" s="94">
        <v>7.6836700000000002</v>
      </c>
      <c r="G15" s="95">
        <f t="shared" si="0"/>
        <v>0.83807363807500934</v>
      </c>
      <c r="H15" s="74">
        <v>145866</v>
      </c>
      <c r="I15" s="94">
        <v>1.01884</v>
      </c>
      <c r="J15" s="95">
        <v>0.1111268</v>
      </c>
      <c r="K15" s="74">
        <v>66680</v>
      </c>
      <c r="L15" s="94">
        <v>0.46573999999999999</v>
      </c>
      <c r="M15" s="95">
        <v>5.07996E-2</v>
      </c>
      <c r="N15" s="74">
        <v>1312609</v>
      </c>
      <c r="O15" s="351">
        <v>9.1682500000000005</v>
      </c>
    </row>
    <row r="16" spans="2:15">
      <c r="B16" s="196" t="s">
        <v>104</v>
      </c>
      <c r="C16" s="44" t="s">
        <v>105</v>
      </c>
      <c r="D16" s="44" t="s">
        <v>86</v>
      </c>
      <c r="E16" s="74">
        <v>4744268</v>
      </c>
      <c r="F16" s="94">
        <v>18.062460000000002</v>
      </c>
      <c r="G16" s="95">
        <f t="shared" si="0"/>
        <v>0.75372743552689947</v>
      </c>
      <c r="H16" s="74">
        <v>724543</v>
      </c>
      <c r="I16" s="94">
        <v>2.7584900000000001</v>
      </c>
      <c r="J16" s="95">
        <v>0.115109</v>
      </c>
      <c r="K16" s="74">
        <v>825597</v>
      </c>
      <c r="L16" s="94">
        <v>3.14323</v>
      </c>
      <c r="M16" s="95">
        <v>0.13116359999999999</v>
      </c>
      <c r="N16" s="74">
        <v>6294408</v>
      </c>
      <c r="O16" s="351">
        <v>23.964179999999999</v>
      </c>
    </row>
    <row r="17" spans="2:15">
      <c r="B17" s="196" t="s">
        <v>106</v>
      </c>
      <c r="C17" s="44" t="s">
        <v>107</v>
      </c>
      <c r="D17" s="44" t="s">
        <v>86</v>
      </c>
      <c r="E17" s="74">
        <v>1256645</v>
      </c>
      <c r="F17" s="94">
        <v>13.72138</v>
      </c>
      <c r="G17" s="95">
        <f t="shared" si="0"/>
        <v>0.7945644531447591</v>
      </c>
      <c r="H17" s="74">
        <v>128686</v>
      </c>
      <c r="I17" s="94">
        <v>1.40513</v>
      </c>
      <c r="J17" s="95">
        <v>8.1366900000000006E-2</v>
      </c>
      <c r="K17" s="74">
        <v>196221</v>
      </c>
      <c r="L17" s="94">
        <v>2.14255</v>
      </c>
      <c r="M17" s="95">
        <v>0.1240686</v>
      </c>
      <c r="N17" s="74">
        <v>1581552</v>
      </c>
      <c r="O17" s="351">
        <v>17.26906</v>
      </c>
    </row>
    <row r="18" spans="2:15">
      <c r="B18" s="196" t="s">
        <v>108</v>
      </c>
      <c r="C18" s="44" t="s">
        <v>109</v>
      </c>
      <c r="D18" s="44" t="s">
        <v>86</v>
      </c>
      <c r="E18" s="74">
        <v>3181898.79</v>
      </c>
      <c r="F18" s="94">
        <v>14.91818</v>
      </c>
      <c r="G18" s="95">
        <f t="shared" si="0"/>
        <v>0.84058542904744582</v>
      </c>
      <c r="H18" s="74">
        <v>495000</v>
      </c>
      <c r="I18" s="94">
        <v>2.3207800000000001</v>
      </c>
      <c r="J18" s="95">
        <v>0.13076779999999999</v>
      </c>
      <c r="K18" s="74">
        <v>108437.81</v>
      </c>
      <c r="L18" s="94">
        <v>0.50841000000000003</v>
      </c>
      <c r="M18" s="95">
        <v>2.86468E-2</v>
      </c>
      <c r="N18" s="74">
        <v>3785336.6</v>
      </c>
      <c r="O18" s="351">
        <v>17.74737</v>
      </c>
    </row>
    <row r="19" spans="2:15">
      <c r="B19" s="196" t="s">
        <v>110</v>
      </c>
      <c r="C19" s="44" t="s">
        <v>111</v>
      </c>
      <c r="D19" s="44" t="s">
        <v>86</v>
      </c>
      <c r="E19" s="74">
        <v>1128235</v>
      </c>
      <c r="F19" s="94">
        <v>13.46519</v>
      </c>
      <c r="G19" s="95">
        <f t="shared" si="0"/>
        <v>0.76255228782245421</v>
      </c>
      <c r="H19" s="74">
        <v>165000</v>
      </c>
      <c r="I19" s="94">
        <v>1.96923</v>
      </c>
      <c r="J19" s="95">
        <v>0.1115203</v>
      </c>
      <c r="K19" s="74">
        <v>186316</v>
      </c>
      <c r="L19" s="94">
        <v>2.22363</v>
      </c>
      <c r="M19" s="95">
        <v>0.12592739999999999</v>
      </c>
      <c r="N19" s="74">
        <v>1479551</v>
      </c>
      <c r="O19" s="351">
        <v>17.658059999999999</v>
      </c>
    </row>
    <row r="20" spans="2:15">
      <c r="B20" s="196" t="s">
        <v>112</v>
      </c>
      <c r="C20" s="44" t="s">
        <v>113</v>
      </c>
      <c r="D20" s="44" t="s">
        <v>86</v>
      </c>
      <c r="E20" s="74">
        <v>788457</v>
      </c>
      <c r="F20" s="94">
        <v>11.10722</v>
      </c>
      <c r="G20" s="95">
        <f t="shared" si="0"/>
        <v>0.59754859089069534</v>
      </c>
      <c r="H20" s="74">
        <v>176316</v>
      </c>
      <c r="I20" s="94">
        <v>2.4838100000000001</v>
      </c>
      <c r="J20" s="95">
        <v>0.13362479999999999</v>
      </c>
      <c r="K20" s="74">
        <v>354713</v>
      </c>
      <c r="L20" s="94">
        <v>4.9969400000000004</v>
      </c>
      <c r="M20" s="95">
        <v>0.26882660000000003</v>
      </c>
      <c r="N20" s="74">
        <v>1319486</v>
      </c>
      <c r="O20" s="351">
        <v>18.587980000000002</v>
      </c>
    </row>
    <row r="21" spans="2:15">
      <c r="B21" s="196" t="s">
        <v>114</v>
      </c>
      <c r="C21" s="44" t="s">
        <v>115</v>
      </c>
      <c r="D21" s="44" t="s">
        <v>86</v>
      </c>
      <c r="E21" s="74">
        <v>280936</v>
      </c>
      <c r="F21" s="94">
        <v>11.983790000000001</v>
      </c>
      <c r="G21" s="95">
        <f t="shared" si="0"/>
        <v>0.76489919272499562</v>
      </c>
      <c r="H21" s="74">
        <v>17649</v>
      </c>
      <c r="I21" s="94">
        <v>0.75285000000000002</v>
      </c>
      <c r="J21" s="95">
        <v>4.8052600000000001E-2</v>
      </c>
      <c r="K21" s="74">
        <v>68700</v>
      </c>
      <c r="L21" s="94">
        <v>2.9305099999999999</v>
      </c>
      <c r="M21" s="95">
        <v>0.1870482</v>
      </c>
      <c r="N21" s="74">
        <v>367285</v>
      </c>
      <c r="O21" s="351">
        <v>15.667149999999999</v>
      </c>
    </row>
    <row r="22" spans="2:15">
      <c r="B22" s="196" t="s">
        <v>116</v>
      </c>
      <c r="C22" s="44" t="s">
        <v>117</v>
      </c>
      <c r="D22" s="44" t="s">
        <v>86</v>
      </c>
      <c r="E22" s="74">
        <v>2158097.61</v>
      </c>
      <c r="F22" s="94">
        <v>18.24089</v>
      </c>
      <c r="G22" s="95">
        <f t="shared" si="0"/>
        <v>0.74687529884043125</v>
      </c>
      <c r="H22" s="74">
        <v>343827.7</v>
      </c>
      <c r="I22" s="94">
        <v>2.9061300000000001</v>
      </c>
      <c r="J22" s="95">
        <v>0.118992</v>
      </c>
      <c r="K22" s="74">
        <v>387576.61</v>
      </c>
      <c r="L22" s="94">
        <v>3.2759100000000001</v>
      </c>
      <c r="M22" s="95">
        <v>0.13413269999999999</v>
      </c>
      <c r="N22" s="74">
        <v>2889501.92</v>
      </c>
      <c r="O22" s="351">
        <v>24.422940000000001</v>
      </c>
    </row>
    <row r="23" spans="2:15">
      <c r="B23" s="196" t="s">
        <v>118</v>
      </c>
      <c r="C23" s="44" t="s">
        <v>119</v>
      </c>
      <c r="D23" s="44" t="s">
        <v>120</v>
      </c>
      <c r="E23" s="74">
        <v>2433119</v>
      </c>
      <c r="F23" s="94">
        <v>38.233139999999999</v>
      </c>
      <c r="G23" s="95">
        <f t="shared" si="0"/>
        <v>0.75747601287615107</v>
      </c>
      <c r="H23" s="74">
        <v>202152</v>
      </c>
      <c r="I23" s="94">
        <v>3.1765400000000001</v>
      </c>
      <c r="J23" s="95">
        <v>6.2933699999999995E-2</v>
      </c>
      <c r="K23" s="74">
        <v>576869</v>
      </c>
      <c r="L23" s="94">
        <v>9.0647099999999998</v>
      </c>
      <c r="M23" s="95">
        <v>0.17959020000000001</v>
      </c>
      <c r="N23" s="74">
        <v>3212140</v>
      </c>
      <c r="O23" s="351">
        <v>50.47439</v>
      </c>
    </row>
    <row r="24" spans="2:15">
      <c r="B24" s="196" t="s">
        <v>121</v>
      </c>
      <c r="C24" s="44" t="s">
        <v>122</v>
      </c>
      <c r="D24" s="44" t="s">
        <v>86</v>
      </c>
      <c r="E24" s="74">
        <v>28954388</v>
      </c>
      <c r="F24" s="94">
        <v>26.325880000000002</v>
      </c>
      <c r="G24" s="95">
        <f t="shared" si="0"/>
        <v>0.63893191187562426</v>
      </c>
      <c r="H24" s="74">
        <v>5234472</v>
      </c>
      <c r="I24" s="94">
        <v>4.7592800000000004</v>
      </c>
      <c r="J24" s="95">
        <v>0.11550829999999999</v>
      </c>
      <c r="K24" s="74">
        <v>11128000</v>
      </c>
      <c r="L24" s="94">
        <v>10.117789999999999</v>
      </c>
      <c r="M24" s="95">
        <v>0.24555979999999999</v>
      </c>
      <c r="N24" s="74">
        <v>45316860</v>
      </c>
      <c r="O24" s="351">
        <v>41.202950000000001</v>
      </c>
    </row>
    <row r="25" spans="2:15">
      <c r="B25" s="196" t="s">
        <v>123</v>
      </c>
      <c r="C25" s="44" t="s">
        <v>124</v>
      </c>
      <c r="D25" s="44" t="s">
        <v>86</v>
      </c>
      <c r="E25" s="74">
        <v>1030028</v>
      </c>
      <c r="F25" s="94">
        <v>13.60581</v>
      </c>
      <c r="G25" s="95">
        <f t="shared" si="0"/>
        <v>0.68638652639884101</v>
      </c>
      <c r="H25" s="74">
        <v>96807</v>
      </c>
      <c r="I25" s="94">
        <v>1.27874</v>
      </c>
      <c r="J25" s="95">
        <v>6.4509899999999995E-2</v>
      </c>
      <c r="K25" s="74">
        <v>373818</v>
      </c>
      <c r="L25" s="94">
        <v>4.9378200000000003</v>
      </c>
      <c r="M25" s="95">
        <v>0.24910360000000001</v>
      </c>
      <c r="N25" s="74">
        <v>1500653</v>
      </c>
      <c r="O25" s="351">
        <v>19.822379999999999</v>
      </c>
    </row>
    <row r="26" spans="2:15">
      <c r="B26" s="196" t="s">
        <v>125</v>
      </c>
      <c r="C26" s="44" t="s">
        <v>126</v>
      </c>
      <c r="D26" s="44" t="s">
        <v>86</v>
      </c>
      <c r="E26" s="74">
        <v>910834</v>
      </c>
      <c r="F26" s="94">
        <v>10.097939999999999</v>
      </c>
      <c r="G26" s="95">
        <f t="shared" si="0"/>
        <v>0.78564602050814947</v>
      </c>
      <c r="H26" s="74">
        <v>76340</v>
      </c>
      <c r="I26" s="94">
        <v>0.84633999999999998</v>
      </c>
      <c r="J26" s="95">
        <v>6.5847600000000006E-2</v>
      </c>
      <c r="K26" s="74">
        <v>172170</v>
      </c>
      <c r="L26" s="94">
        <v>1.90876</v>
      </c>
      <c r="M26" s="95">
        <v>0.14850640000000001</v>
      </c>
      <c r="N26" s="74">
        <v>1159344</v>
      </c>
      <c r="O26" s="351">
        <v>12.85304</v>
      </c>
    </row>
    <row r="27" spans="2:15">
      <c r="B27" s="196" t="s">
        <v>127</v>
      </c>
      <c r="C27" s="44" t="s">
        <v>128</v>
      </c>
      <c r="D27" s="44" t="s">
        <v>86</v>
      </c>
      <c r="E27" s="74">
        <v>1245161</v>
      </c>
      <c r="F27" s="94">
        <v>22.13738</v>
      </c>
      <c r="G27" s="95">
        <f t="shared" si="0"/>
        <v>0.82302057748083834</v>
      </c>
      <c r="H27" s="74">
        <v>104500</v>
      </c>
      <c r="I27" s="94">
        <v>1.85788</v>
      </c>
      <c r="J27" s="95">
        <v>6.9071900000000006E-2</v>
      </c>
      <c r="K27" s="74">
        <v>163255</v>
      </c>
      <c r="L27" s="94">
        <v>2.9024700000000001</v>
      </c>
      <c r="M27" s="95">
        <v>0.1079075</v>
      </c>
      <c r="N27" s="74">
        <v>1512916</v>
      </c>
      <c r="O27" s="351">
        <v>26.89772</v>
      </c>
    </row>
    <row r="28" spans="2:15">
      <c r="B28" s="196" t="s">
        <v>129</v>
      </c>
      <c r="C28" s="44" t="s">
        <v>130</v>
      </c>
      <c r="D28" s="44" t="s">
        <v>89</v>
      </c>
      <c r="E28" s="74">
        <v>1292188</v>
      </c>
      <c r="F28" s="94">
        <v>6.9004700000000003</v>
      </c>
      <c r="G28" s="95">
        <f t="shared" si="0"/>
        <v>0.62598001030875894</v>
      </c>
      <c r="H28" s="74">
        <v>168372</v>
      </c>
      <c r="I28" s="94">
        <v>0.89912999999999998</v>
      </c>
      <c r="J28" s="95">
        <v>8.1565100000000001E-2</v>
      </c>
      <c r="K28" s="74">
        <v>603704</v>
      </c>
      <c r="L28" s="94">
        <v>3.2238600000000002</v>
      </c>
      <c r="M28" s="95">
        <v>0.29245480000000001</v>
      </c>
      <c r="N28" s="74">
        <v>2064264</v>
      </c>
      <c r="O28" s="351">
        <v>11.02346</v>
      </c>
    </row>
    <row r="29" spans="2:15">
      <c r="B29" s="196" t="s">
        <v>131</v>
      </c>
      <c r="C29" s="44" t="s">
        <v>132</v>
      </c>
      <c r="D29" s="44" t="s">
        <v>86</v>
      </c>
      <c r="E29" s="74">
        <v>7581294</v>
      </c>
      <c r="F29" s="94">
        <v>22.80829</v>
      </c>
      <c r="G29" s="95">
        <f t="shared" si="0"/>
        <v>0.79482120833300129</v>
      </c>
      <c r="H29" s="74">
        <v>1047136</v>
      </c>
      <c r="I29" s="94">
        <v>3.1503000000000001</v>
      </c>
      <c r="J29" s="95">
        <v>0.1097815</v>
      </c>
      <c r="K29" s="74">
        <v>909934</v>
      </c>
      <c r="L29" s="94">
        <v>2.73753</v>
      </c>
      <c r="M29" s="95">
        <v>9.5397300000000004E-2</v>
      </c>
      <c r="N29" s="74">
        <v>9538364</v>
      </c>
      <c r="O29" s="351">
        <v>28.69613</v>
      </c>
    </row>
    <row r="30" spans="2:15">
      <c r="B30" s="196" t="s">
        <v>133</v>
      </c>
      <c r="C30" s="44" t="s">
        <v>134</v>
      </c>
      <c r="D30" s="44" t="s">
        <v>86</v>
      </c>
      <c r="E30" s="74">
        <v>2635305</v>
      </c>
      <c r="F30" s="94">
        <v>16.199919999999999</v>
      </c>
      <c r="G30" s="95">
        <f t="shared" si="0"/>
        <v>0.65740280856874656</v>
      </c>
      <c r="H30" s="74">
        <v>327249</v>
      </c>
      <c r="I30" s="94">
        <v>2.0116900000000002</v>
      </c>
      <c r="J30" s="95">
        <v>8.16355E-2</v>
      </c>
      <c r="K30" s="74">
        <v>1046107</v>
      </c>
      <c r="L30" s="94">
        <v>6.4306999999999999</v>
      </c>
      <c r="M30" s="95">
        <v>0.26096170000000002</v>
      </c>
      <c r="N30" s="74">
        <v>4008661</v>
      </c>
      <c r="O30" s="351">
        <v>24.642299999999999</v>
      </c>
    </row>
    <row r="31" spans="2:15">
      <c r="B31" s="196" t="s">
        <v>135</v>
      </c>
      <c r="C31" s="44" t="s">
        <v>136</v>
      </c>
      <c r="D31" s="44" t="s">
        <v>86</v>
      </c>
      <c r="E31" s="74">
        <v>454083</v>
      </c>
      <c r="F31" s="94">
        <v>10.504619999999999</v>
      </c>
      <c r="G31" s="95">
        <f t="shared" si="0"/>
        <v>0.74624807720119379</v>
      </c>
      <c r="H31" s="74">
        <v>98074</v>
      </c>
      <c r="I31" s="94">
        <v>2.2688100000000002</v>
      </c>
      <c r="J31" s="95">
        <v>0.1611766</v>
      </c>
      <c r="K31" s="74">
        <v>56331</v>
      </c>
      <c r="L31" s="94">
        <v>1.30314</v>
      </c>
      <c r="M31" s="95">
        <v>9.2575400000000002E-2</v>
      </c>
      <c r="N31" s="74">
        <v>608488</v>
      </c>
      <c r="O31" s="351">
        <v>14.07657</v>
      </c>
    </row>
    <row r="32" spans="2:15">
      <c r="B32" s="196" t="s">
        <v>137</v>
      </c>
      <c r="C32" s="44" t="s">
        <v>138</v>
      </c>
      <c r="D32" s="44" t="s">
        <v>86</v>
      </c>
      <c r="E32" s="74">
        <v>362333</v>
      </c>
      <c r="F32" s="94">
        <v>0</v>
      </c>
      <c r="G32" s="95">
        <f t="shared" si="0"/>
        <v>0.60023092622288188</v>
      </c>
      <c r="H32" s="74">
        <v>132046</v>
      </c>
      <c r="I32" s="94">
        <v>0</v>
      </c>
      <c r="J32" s="95">
        <v>0.21874379999999999</v>
      </c>
      <c r="K32" s="74">
        <v>109277</v>
      </c>
      <c r="L32" s="94">
        <v>0</v>
      </c>
      <c r="M32" s="95">
        <v>0.1810253</v>
      </c>
      <c r="N32" s="74">
        <v>603656</v>
      </c>
      <c r="O32" s="351">
        <v>0</v>
      </c>
    </row>
    <row r="33" spans="2:15">
      <c r="B33" s="196" t="s">
        <v>139</v>
      </c>
      <c r="C33" s="44" t="s">
        <v>140</v>
      </c>
      <c r="D33" s="44" t="s">
        <v>86</v>
      </c>
      <c r="E33" s="74">
        <v>7147293</v>
      </c>
      <c r="F33" s="94">
        <v>22.794090000000001</v>
      </c>
      <c r="G33" s="95">
        <f t="shared" si="0"/>
        <v>0.6431304257687217</v>
      </c>
      <c r="H33" s="74">
        <v>1870247</v>
      </c>
      <c r="I33" s="94">
        <v>5.9645799999999998</v>
      </c>
      <c r="J33" s="95">
        <v>0.1682893</v>
      </c>
      <c r="K33" s="74">
        <v>2095747</v>
      </c>
      <c r="L33" s="94">
        <v>6.6837400000000002</v>
      </c>
      <c r="M33" s="95">
        <v>0.18858030000000001</v>
      </c>
      <c r="N33" s="74">
        <v>11113287</v>
      </c>
      <c r="O33" s="351">
        <v>35.442410000000002</v>
      </c>
    </row>
    <row r="34" spans="2:15">
      <c r="B34" s="196" t="s">
        <v>141</v>
      </c>
      <c r="C34" s="44" t="s">
        <v>142</v>
      </c>
      <c r="D34" s="44" t="s">
        <v>89</v>
      </c>
      <c r="E34" s="74">
        <v>2261166</v>
      </c>
      <c r="F34" s="94">
        <v>19.528500000000001</v>
      </c>
      <c r="G34" s="95">
        <f t="shared" si="0"/>
        <v>0.74486971995811113</v>
      </c>
      <c r="H34" s="74">
        <v>163905</v>
      </c>
      <c r="I34" s="94">
        <v>1.4155599999999999</v>
      </c>
      <c r="J34" s="95">
        <v>5.3993300000000001E-2</v>
      </c>
      <c r="K34" s="74">
        <v>610582</v>
      </c>
      <c r="L34" s="94">
        <v>5.2732799999999997</v>
      </c>
      <c r="M34" s="95">
        <v>0.20113700000000001</v>
      </c>
      <c r="N34" s="74">
        <v>3035653</v>
      </c>
      <c r="O34" s="351">
        <v>26.21734</v>
      </c>
    </row>
    <row r="35" spans="2:15">
      <c r="B35" s="196" t="s">
        <v>143</v>
      </c>
      <c r="C35" s="44" t="s">
        <v>144</v>
      </c>
      <c r="D35" s="44" t="s">
        <v>86</v>
      </c>
      <c r="E35" s="74">
        <v>425217</v>
      </c>
      <c r="F35" s="94">
        <v>8.1157599999999999</v>
      </c>
      <c r="G35" s="95">
        <f t="shared" si="0"/>
        <v>0.64779572398789775</v>
      </c>
      <c r="H35" s="74">
        <v>62047</v>
      </c>
      <c r="I35" s="94">
        <v>1.18424</v>
      </c>
      <c r="J35" s="95">
        <v>9.4525300000000007E-2</v>
      </c>
      <c r="K35" s="74">
        <v>169142</v>
      </c>
      <c r="L35" s="94">
        <v>3.2282700000000002</v>
      </c>
      <c r="M35" s="95">
        <v>0.25767889999999999</v>
      </c>
      <c r="N35" s="74">
        <v>656406</v>
      </c>
      <c r="O35" s="351">
        <v>12.528269999999999</v>
      </c>
    </row>
    <row r="36" spans="2:15">
      <c r="B36" s="196" t="s">
        <v>145</v>
      </c>
      <c r="C36" s="44" t="s">
        <v>146</v>
      </c>
      <c r="D36" s="44" t="s">
        <v>120</v>
      </c>
      <c r="E36" s="74">
        <v>298503</v>
      </c>
      <c r="F36" s="94">
        <v>64.415840000000003</v>
      </c>
      <c r="G36" s="95">
        <f t="shared" si="0"/>
        <v>0.6859141983961029</v>
      </c>
      <c r="H36" s="74">
        <v>45918</v>
      </c>
      <c r="I36" s="94">
        <v>9.9089299999999998</v>
      </c>
      <c r="J36" s="95">
        <v>0.1055125</v>
      </c>
      <c r="K36" s="74">
        <v>90769</v>
      </c>
      <c r="L36" s="94">
        <v>19.587610000000002</v>
      </c>
      <c r="M36" s="95">
        <v>0.20857329999999999</v>
      </c>
      <c r="N36" s="74">
        <v>435190</v>
      </c>
      <c r="O36" s="351">
        <v>93.912390000000002</v>
      </c>
    </row>
    <row r="37" spans="2:15">
      <c r="B37" s="196" t="s">
        <v>147</v>
      </c>
      <c r="C37" s="44" t="s">
        <v>148</v>
      </c>
      <c r="D37" s="44" t="s">
        <v>89</v>
      </c>
      <c r="E37" s="74">
        <v>2400533</v>
      </c>
      <c r="F37" s="94">
        <v>25.263449999999999</v>
      </c>
      <c r="G37" s="95">
        <f t="shared" si="0"/>
        <v>0.75423684879432162</v>
      </c>
      <c r="H37" s="74">
        <v>242672</v>
      </c>
      <c r="I37" s="94">
        <v>2.5539000000000001</v>
      </c>
      <c r="J37" s="95">
        <v>7.6246499999999995E-2</v>
      </c>
      <c r="K37" s="74">
        <v>539526</v>
      </c>
      <c r="L37" s="94">
        <v>5.6780299999999997</v>
      </c>
      <c r="M37" s="95">
        <v>0.16951669999999999</v>
      </c>
      <c r="N37" s="74">
        <v>3182731</v>
      </c>
      <c r="O37" s="351">
        <v>33.495379999999997</v>
      </c>
    </row>
    <row r="38" spans="2:15">
      <c r="B38" s="196" t="s">
        <v>149</v>
      </c>
      <c r="C38" s="44" t="s">
        <v>150</v>
      </c>
      <c r="D38" s="44" t="s">
        <v>86</v>
      </c>
      <c r="E38" s="74">
        <v>5799082</v>
      </c>
      <c r="F38" s="94">
        <v>15.15743</v>
      </c>
      <c r="G38" s="95">
        <f t="shared" si="0"/>
        <v>0.69892061138237405</v>
      </c>
      <c r="H38" s="74">
        <v>1000000</v>
      </c>
      <c r="I38" s="94">
        <v>2.6137600000000001</v>
      </c>
      <c r="J38" s="95">
        <v>0.12052259999999999</v>
      </c>
      <c r="K38" s="74">
        <v>1498115</v>
      </c>
      <c r="L38" s="94">
        <v>3.9157199999999999</v>
      </c>
      <c r="M38" s="95">
        <v>0.18055679999999999</v>
      </c>
      <c r="N38" s="74">
        <v>8297197</v>
      </c>
      <c r="O38" s="351">
        <v>21.686920000000001</v>
      </c>
    </row>
    <row r="39" spans="2:15">
      <c r="B39" s="196" t="s">
        <v>151</v>
      </c>
      <c r="C39" s="44" t="s">
        <v>152</v>
      </c>
      <c r="D39" s="44" t="s">
        <v>86</v>
      </c>
      <c r="E39" s="74">
        <v>810808</v>
      </c>
      <c r="F39" s="94">
        <v>11.55705</v>
      </c>
      <c r="G39" s="95">
        <f t="shared" si="0"/>
        <v>0.71958415758986061</v>
      </c>
      <c r="H39" s="74">
        <v>79560</v>
      </c>
      <c r="I39" s="94">
        <v>1.1340300000000001</v>
      </c>
      <c r="J39" s="95">
        <v>7.0608699999999996E-2</v>
      </c>
      <c r="K39" s="74">
        <v>236405</v>
      </c>
      <c r="L39" s="94">
        <v>3.3696600000000001</v>
      </c>
      <c r="M39" s="95">
        <v>0.2098071</v>
      </c>
      <c r="N39" s="74">
        <v>1126773</v>
      </c>
      <c r="O39" s="351">
        <v>16.060739999999999</v>
      </c>
    </row>
    <row r="40" spans="2:15">
      <c r="B40" s="196" t="s">
        <v>153</v>
      </c>
      <c r="C40" s="44" t="s">
        <v>154</v>
      </c>
      <c r="D40" s="44" t="s">
        <v>86</v>
      </c>
      <c r="E40" s="74">
        <v>3237040</v>
      </c>
      <c r="F40" s="94">
        <v>14.201090000000001</v>
      </c>
      <c r="G40" s="95">
        <f t="shared" si="0"/>
        <v>0.76840596780805703</v>
      </c>
      <c r="H40" s="74">
        <v>409414</v>
      </c>
      <c r="I40" s="94">
        <v>1.7961199999999999</v>
      </c>
      <c r="J40" s="95">
        <v>9.7186400000000006E-2</v>
      </c>
      <c r="K40" s="74">
        <v>566215</v>
      </c>
      <c r="L40" s="94">
        <v>2.4840200000000001</v>
      </c>
      <c r="M40" s="95">
        <v>0.13440769999999999</v>
      </c>
      <c r="N40" s="74">
        <v>4212669</v>
      </c>
      <c r="O40" s="351">
        <v>18.48124</v>
      </c>
    </row>
    <row r="41" spans="2:15">
      <c r="B41" s="196" t="s">
        <v>155</v>
      </c>
      <c r="C41" s="44" t="s">
        <v>156</v>
      </c>
      <c r="D41" s="44" t="s">
        <v>120</v>
      </c>
      <c r="E41" s="74">
        <v>385659</v>
      </c>
      <c r="F41" s="94">
        <v>41.388599999999997</v>
      </c>
      <c r="G41" s="95">
        <f t="shared" si="0"/>
        <v>0.69443689171791012</v>
      </c>
      <c r="H41" s="74">
        <v>61598</v>
      </c>
      <c r="I41" s="94">
        <v>6.6106499999999997</v>
      </c>
      <c r="J41" s="95">
        <v>0.1109164</v>
      </c>
      <c r="K41" s="74">
        <v>108098</v>
      </c>
      <c r="L41" s="94">
        <v>11.600989999999999</v>
      </c>
      <c r="M41" s="95">
        <v>0.19464670000000001</v>
      </c>
      <c r="N41" s="74">
        <v>555355</v>
      </c>
      <c r="O41" s="351">
        <v>59.600239999999999</v>
      </c>
    </row>
    <row r="42" spans="2:15">
      <c r="B42" s="196" t="s">
        <v>157</v>
      </c>
      <c r="C42" s="44" t="s">
        <v>158</v>
      </c>
      <c r="D42" s="44" t="s">
        <v>120</v>
      </c>
      <c r="E42" s="74">
        <v>147005</v>
      </c>
      <c r="F42" s="94">
        <v>19.90859</v>
      </c>
      <c r="G42" s="95">
        <f t="shared" si="0"/>
        <v>0.72506167376915232</v>
      </c>
      <c r="H42" s="74">
        <v>21467.61</v>
      </c>
      <c r="I42" s="94">
        <v>2.9073099999999998</v>
      </c>
      <c r="J42" s="95">
        <v>0.10588309999999999</v>
      </c>
      <c r="K42" s="74">
        <v>34275.660000000003</v>
      </c>
      <c r="L42" s="94">
        <v>4.6418799999999996</v>
      </c>
      <c r="M42" s="95">
        <v>0.16905529999999999</v>
      </c>
      <c r="N42" s="74">
        <v>202748.27</v>
      </c>
      <c r="O42" s="351">
        <v>27.45778</v>
      </c>
    </row>
    <row r="43" spans="2:15">
      <c r="B43" s="196" t="s">
        <v>159</v>
      </c>
      <c r="C43" s="44" t="s">
        <v>160</v>
      </c>
      <c r="D43" s="44" t="s">
        <v>161</v>
      </c>
      <c r="E43" s="74">
        <v>295450</v>
      </c>
      <c r="F43" s="94">
        <v>16.898309999999999</v>
      </c>
      <c r="G43" s="95">
        <f t="shared" si="0"/>
        <v>0.64593212520304943</v>
      </c>
      <c r="H43" s="74">
        <v>31973</v>
      </c>
      <c r="I43" s="94">
        <v>1.8287</v>
      </c>
      <c r="J43" s="95">
        <v>6.9901500000000005E-2</v>
      </c>
      <c r="K43" s="74">
        <v>129978</v>
      </c>
      <c r="L43" s="94">
        <v>7.4341100000000004</v>
      </c>
      <c r="M43" s="95">
        <v>0.28416639999999999</v>
      </c>
      <c r="N43" s="74">
        <v>457401</v>
      </c>
      <c r="O43" s="351">
        <v>26.16112</v>
      </c>
    </row>
    <row r="44" spans="2:15">
      <c r="B44" s="196" t="s">
        <v>162</v>
      </c>
      <c r="C44" s="44" t="s">
        <v>163</v>
      </c>
      <c r="D44" s="44" t="s">
        <v>86</v>
      </c>
      <c r="E44" s="74">
        <v>851098</v>
      </c>
      <c r="F44" s="94">
        <v>13.933920000000001</v>
      </c>
      <c r="G44" s="95">
        <f t="shared" si="0"/>
        <v>0.74975246042009491</v>
      </c>
      <c r="H44" s="74">
        <v>123871</v>
      </c>
      <c r="I44" s="94">
        <v>2.0279799999999999</v>
      </c>
      <c r="J44" s="95">
        <v>0.10912090000000001</v>
      </c>
      <c r="K44" s="74">
        <v>160203</v>
      </c>
      <c r="L44" s="94">
        <v>2.6227999999999998</v>
      </c>
      <c r="M44" s="95">
        <v>0.14112659999999999</v>
      </c>
      <c r="N44" s="74">
        <v>1135172</v>
      </c>
      <c r="O44" s="351">
        <v>18.584700000000002</v>
      </c>
    </row>
    <row r="45" spans="2:15">
      <c r="B45" s="196" t="s">
        <v>164</v>
      </c>
      <c r="C45" s="44" t="s">
        <v>165</v>
      </c>
      <c r="D45" s="44" t="s">
        <v>86</v>
      </c>
      <c r="E45" s="74">
        <v>6640242</v>
      </c>
      <c r="F45" s="94">
        <v>15.5983</v>
      </c>
      <c r="G45" s="95">
        <f t="shared" si="0"/>
        <v>0.7129597617598642</v>
      </c>
      <c r="H45" s="74">
        <v>1088649</v>
      </c>
      <c r="I45" s="94">
        <v>2.5573000000000001</v>
      </c>
      <c r="J45" s="95">
        <v>0.1168877</v>
      </c>
      <c r="K45" s="74">
        <v>1584737</v>
      </c>
      <c r="L45" s="94">
        <v>3.7226400000000002</v>
      </c>
      <c r="M45" s="95">
        <v>0.17015250000000001</v>
      </c>
      <c r="N45" s="74">
        <v>9313628</v>
      </c>
      <c r="O45" s="351">
        <v>21.878229999999999</v>
      </c>
    </row>
    <row r="46" spans="2:15">
      <c r="B46" s="196" t="s">
        <v>166</v>
      </c>
      <c r="C46" s="44" t="s">
        <v>167</v>
      </c>
      <c r="D46" s="44" t="s">
        <v>86</v>
      </c>
      <c r="E46" s="74">
        <v>553007</v>
      </c>
      <c r="F46" s="94">
        <v>15.09381</v>
      </c>
      <c r="G46" s="95">
        <f t="shared" si="0"/>
        <v>0.86596367383178596</v>
      </c>
      <c r="H46" s="74">
        <v>11539</v>
      </c>
      <c r="I46" s="94">
        <v>0.31495000000000001</v>
      </c>
      <c r="J46" s="95">
        <v>1.8069100000000001E-2</v>
      </c>
      <c r="K46" s="74">
        <v>74057</v>
      </c>
      <c r="L46" s="94">
        <v>2.0213199999999998</v>
      </c>
      <c r="M46" s="95">
        <v>0.11596720000000001</v>
      </c>
      <c r="N46" s="74">
        <v>638603</v>
      </c>
      <c r="O46" s="351">
        <v>17.430070000000001</v>
      </c>
    </row>
    <row r="47" spans="2:15">
      <c r="B47" s="196" t="s">
        <v>168</v>
      </c>
      <c r="C47" s="44" t="s">
        <v>169</v>
      </c>
      <c r="D47" s="44" t="s">
        <v>86</v>
      </c>
      <c r="E47" s="74">
        <v>1376746</v>
      </c>
      <c r="F47" s="94">
        <v>10.205220000000001</v>
      </c>
      <c r="G47" s="95">
        <f t="shared" si="0"/>
        <v>0.79651505210991047</v>
      </c>
      <c r="H47" s="74">
        <v>159574</v>
      </c>
      <c r="I47" s="94">
        <v>1.18285</v>
      </c>
      <c r="J47" s="95">
        <v>9.2321399999999998E-2</v>
      </c>
      <c r="K47" s="74">
        <v>192142</v>
      </c>
      <c r="L47" s="94">
        <v>1.4242699999999999</v>
      </c>
      <c r="M47" s="95">
        <v>0.1111636</v>
      </c>
      <c r="N47" s="74">
        <v>1728462</v>
      </c>
      <c r="O47" s="351">
        <v>12.812340000000001</v>
      </c>
    </row>
    <row r="48" spans="2:15">
      <c r="B48" s="196" t="s">
        <v>170</v>
      </c>
      <c r="C48" s="44" t="s">
        <v>171</v>
      </c>
      <c r="D48" s="44" t="s">
        <v>120</v>
      </c>
      <c r="E48" s="74">
        <v>200241</v>
      </c>
      <c r="F48" s="94">
        <v>38.221229999999998</v>
      </c>
      <c r="G48" s="95">
        <f t="shared" si="0"/>
        <v>0.67774690219359557</v>
      </c>
      <c r="H48" s="74">
        <v>51150</v>
      </c>
      <c r="I48" s="94">
        <v>9.7633100000000006</v>
      </c>
      <c r="J48" s="95">
        <v>0.17312520000000001</v>
      </c>
      <c r="K48" s="74">
        <v>44060</v>
      </c>
      <c r="L48" s="94">
        <v>8.41</v>
      </c>
      <c r="M48" s="95">
        <v>0.14912790000000001</v>
      </c>
      <c r="N48" s="74">
        <v>295451</v>
      </c>
      <c r="O48" s="351">
        <v>56.394539999999999</v>
      </c>
    </row>
    <row r="49" spans="2:15">
      <c r="B49" s="196" t="s">
        <v>172</v>
      </c>
      <c r="C49" s="44" t="s">
        <v>173</v>
      </c>
      <c r="D49" s="44" t="s">
        <v>86</v>
      </c>
      <c r="E49" s="74">
        <v>990688</v>
      </c>
      <c r="F49" s="94">
        <v>15.70228</v>
      </c>
      <c r="G49" s="95">
        <f t="shared" si="0"/>
        <v>0.78626593364555775</v>
      </c>
      <c r="H49" s="74">
        <v>102682</v>
      </c>
      <c r="I49" s="94">
        <v>1.6274999999999999</v>
      </c>
      <c r="J49" s="95">
        <v>8.1494200000000003E-2</v>
      </c>
      <c r="K49" s="74">
        <v>166621</v>
      </c>
      <c r="L49" s="94">
        <v>2.6409199999999999</v>
      </c>
      <c r="M49" s="95">
        <v>0.13223979999999999</v>
      </c>
      <c r="N49" s="74">
        <v>1259991</v>
      </c>
      <c r="O49" s="351">
        <v>19.970690000000001</v>
      </c>
    </row>
    <row r="50" spans="2:15">
      <c r="B50" s="196" t="s">
        <v>174</v>
      </c>
      <c r="C50" s="44" t="s">
        <v>175</v>
      </c>
      <c r="D50" s="44" t="s">
        <v>86</v>
      </c>
      <c r="E50" s="74">
        <v>2447936</v>
      </c>
      <c r="F50" s="94">
        <v>20.846800000000002</v>
      </c>
      <c r="G50" s="95">
        <f t="shared" si="0"/>
        <v>0.79494727653619945</v>
      </c>
      <c r="H50" s="74">
        <v>459710</v>
      </c>
      <c r="I50" s="94">
        <v>3.91492</v>
      </c>
      <c r="J50" s="95">
        <v>0.14928710000000001</v>
      </c>
      <c r="K50" s="74">
        <v>171723</v>
      </c>
      <c r="L50" s="94">
        <v>1.46241</v>
      </c>
      <c r="M50" s="95">
        <v>5.5765599999999999E-2</v>
      </c>
      <c r="N50" s="74">
        <v>3079369</v>
      </c>
      <c r="O50" s="351">
        <v>26.224129999999999</v>
      </c>
    </row>
    <row r="51" spans="2:15">
      <c r="B51" s="196" t="s">
        <v>176</v>
      </c>
      <c r="C51" s="44" t="s">
        <v>177</v>
      </c>
      <c r="D51" s="44" t="s">
        <v>120</v>
      </c>
      <c r="E51" s="74">
        <v>1138367</v>
      </c>
      <c r="F51" s="94">
        <v>27.3995</v>
      </c>
      <c r="G51" s="95">
        <f t="shared" si="0"/>
        <v>0.65821078736064509</v>
      </c>
      <c r="H51" s="74">
        <v>223048</v>
      </c>
      <c r="I51" s="94">
        <v>5.3685700000000001</v>
      </c>
      <c r="J51" s="95">
        <v>0.12896769999999999</v>
      </c>
      <c r="K51" s="74">
        <v>368072</v>
      </c>
      <c r="L51" s="94">
        <v>8.8591700000000007</v>
      </c>
      <c r="M51" s="95">
        <v>0.2128215</v>
      </c>
      <c r="N51" s="74">
        <v>1729487</v>
      </c>
      <c r="O51" s="351">
        <v>41.62724</v>
      </c>
    </row>
    <row r="52" spans="2:15">
      <c r="B52" s="196" t="s">
        <v>178</v>
      </c>
      <c r="C52" s="44" t="s">
        <v>179</v>
      </c>
      <c r="D52" s="44" t="s">
        <v>120</v>
      </c>
      <c r="E52" s="74">
        <v>3832191</v>
      </c>
      <c r="F52" s="94">
        <v>33.776589999999999</v>
      </c>
      <c r="G52" s="95">
        <f t="shared" si="0"/>
        <v>0.768769570599801</v>
      </c>
      <c r="H52" s="74">
        <v>351100</v>
      </c>
      <c r="I52" s="94">
        <v>3.09456</v>
      </c>
      <c r="J52" s="95">
        <v>7.0433599999999999E-2</v>
      </c>
      <c r="K52" s="74">
        <v>801546</v>
      </c>
      <c r="L52" s="94">
        <v>7.0647599999999997</v>
      </c>
      <c r="M52" s="95">
        <v>0.16079679999999999</v>
      </c>
      <c r="N52" s="74">
        <v>4984837</v>
      </c>
      <c r="O52" s="351">
        <v>43.93591</v>
      </c>
    </row>
    <row r="53" spans="2:15">
      <c r="B53" s="196" t="s">
        <v>180</v>
      </c>
      <c r="C53" s="44" t="s">
        <v>181</v>
      </c>
      <c r="D53" s="44" t="s">
        <v>120</v>
      </c>
      <c r="E53" s="74">
        <v>495485</v>
      </c>
      <c r="F53" s="94">
        <v>20.840589999999999</v>
      </c>
      <c r="G53" s="95">
        <f t="shared" si="0"/>
        <v>0.77322153662730997</v>
      </c>
      <c r="H53" s="74">
        <v>42716</v>
      </c>
      <c r="I53" s="94">
        <v>1.7966800000000001</v>
      </c>
      <c r="J53" s="95">
        <v>6.6659800000000005E-2</v>
      </c>
      <c r="K53" s="74">
        <v>102605</v>
      </c>
      <c r="L53" s="94">
        <v>4.3156699999999999</v>
      </c>
      <c r="M53" s="95">
        <v>0.1601187</v>
      </c>
      <c r="N53" s="74">
        <v>640806</v>
      </c>
      <c r="O53" s="351">
        <v>26.952929999999999</v>
      </c>
    </row>
    <row r="54" spans="2:15">
      <c r="B54" s="196" t="s">
        <v>182</v>
      </c>
      <c r="C54" s="44" t="s">
        <v>183</v>
      </c>
      <c r="D54" s="44" t="s">
        <v>86</v>
      </c>
      <c r="E54" s="74">
        <v>1850842</v>
      </c>
      <c r="F54" s="94">
        <v>13.3657</v>
      </c>
      <c r="G54" s="95">
        <f t="shared" si="0"/>
        <v>0.79140353780311401</v>
      </c>
      <c r="H54" s="74">
        <v>342898</v>
      </c>
      <c r="I54" s="94">
        <v>2.47621</v>
      </c>
      <c r="J54" s="95">
        <v>0.1466201</v>
      </c>
      <c r="K54" s="74">
        <v>144943</v>
      </c>
      <c r="L54" s="94">
        <v>1.0466899999999999</v>
      </c>
      <c r="M54" s="95">
        <v>6.1976299999999998E-2</v>
      </c>
      <c r="N54" s="74">
        <v>2338683</v>
      </c>
      <c r="O54" s="351">
        <v>16.8886</v>
      </c>
    </row>
    <row r="55" spans="2:15">
      <c r="B55" s="196" t="s">
        <v>184</v>
      </c>
      <c r="C55" s="44" t="s">
        <v>185</v>
      </c>
      <c r="D55" s="44" t="s">
        <v>120</v>
      </c>
      <c r="E55" s="74">
        <v>469110</v>
      </c>
      <c r="F55" s="94">
        <v>42.782490000000003</v>
      </c>
      <c r="G55" s="95">
        <f t="shared" si="0"/>
        <v>0.66304925484520227</v>
      </c>
      <c r="H55" s="74">
        <v>104394</v>
      </c>
      <c r="I55" s="94">
        <v>9.5206599999999995</v>
      </c>
      <c r="J55" s="95">
        <v>0.1475525</v>
      </c>
      <c r="K55" s="74">
        <v>134000</v>
      </c>
      <c r="L55" s="94">
        <v>12.220700000000001</v>
      </c>
      <c r="M55" s="95">
        <v>0.18939819999999999</v>
      </c>
      <c r="N55" s="74">
        <v>707504</v>
      </c>
      <c r="O55" s="351">
        <v>64.523849999999996</v>
      </c>
    </row>
    <row r="56" spans="2:15">
      <c r="B56" s="196" t="s">
        <v>186</v>
      </c>
      <c r="C56" s="44" t="s">
        <v>187</v>
      </c>
      <c r="D56" s="44" t="s">
        <v>86</v>
      </c>
      <c r="E56" s="74">
        <v>487556</v>
      </c>
      <c r="F56" s="94">
        <v>7.9742899999999999</v>
      </c>
      <c r="G56" s="95">
        <f t="shared" si="0"/>
        <v>0.75646724601523307</v>
      </c>
      <c r="H56" s="74">
        <v>58069</v>
      </c>
      <c r="I56" s="94">
        <v>0.94976000000000005</v>
      </c>
      <c r="J56" s="95">
        <v>9.0096899999999994E-2</v>
      </c>
      <c r="K56" s="74">
        <v>98892</v>
      </c>
      <c r="L56" s="94">
        <v>1.61744</v>
      </c>
      <c r="M56" s="95">
        <v>0.15343580000000001</v>
      </c>
      <c r="N56" s="74">
        <v>644517</v>
      </c>
      <c r="O56" s="351">
        <v>10.54149</v>
      </c>
    </row>
    <row r="57" spans="2:15">
      <c r="B57" s="196" t="s">
        <v>188</v>
      </c>
      <c r="C57" s="44" t="s">
        <v>189</v>
      </c>
      <c r="D57" s="44" t="s">
        <v>86</v>
      </c>
      <c r="E57" s="74">
        <v>1195291</v>
      </c>
      <c r="F57" s="94">
        <v>13.753360000000001</v>
      </c>
      <c r="G57" s="95">
        <f t="shared" si="0"/>
        <v>0.58385798559907076</v>
      </c>
      <c r="H57" s="74">
        <v>325764</v>
      </c>
      <c r="I57" s="94">
        <v>3.7483300000000002</v>
      </c>
      <c r="J57" s="95">
        <v>0.1591244</v>
      </c>
      <c r="K57" s="74">
        <v>526174</v>
      </c>
      <c r="L57" s="94">
        <v>6.0543100000000001</v>
      </c>
      <c r="M57" s="95">
        <v>0.25701770000000002</v>
      </c>
      <c r="N57" s="74">
        <v>2047229</v>
      </c>
      <c r="O57" s="351">
        <v>23.556010000000001</v>
      </c>
    </row>
    <row r="58" spans="2:15">
      <c r="B58" s="196" t="s">
        <v>190</v>
      </c>
      <c r="C58" s="44" t="s">
        <v>191</v>
      </c>
      <c r="D58" s="44" t="s">
        <v>86</v>
      </c>
      <c r="E58" s="74">
        <v>375117</v>
      </c>
      <c r="F58" s="94">
        <v>16.76051</v>
      </c>
      <c r="G58" s="95">
        <f t="shared" si="0"/>
        <v>0.74364235417261393</v>
      </c>
      <c r="H58" s="74">
        <v>50215</v>
      </c>
      <c r="I58" s="94">
        <v>2.2436400000000001</v>
      </c>
      <c r="J58" s="95">
        <v>9.95476E-2</v>
      </c>
      <c r="K58" s="74">
        <v>79100</v>
      </c>
      <c r="L58" s="94">
        <v>3.5342500000000001</v>
      </c>
      <c r="M58" s="95">
        <v>0.15681</v>
      </c>
      <c r="N58" s="74">
        <v>504432</v>
      </c>
      <c r="O58" s="351">
        <v>22.538399999999999</v>
      </c>
    </row>
    <row r="59" spans="2:15">
      <c r="B59" s="196" t="s">
        <v>192</v>
      </c>
      <c r="C59" s="44" t="s">
        <v>193</v>
      </c>
      <c r="D59" s="44" t="s">
        <v>86</v>
      </c>
      <c r="E59" s="74">
        <v>502713</v>
      </c>
      <c r="F59" s="94">
        <v>10.82803</v>
      </c>
      <c r="G59" s="95">
        <f t="shared" si="0"/>
        <v>0.69112653323838091</v>
      </c>
      <c r="H59" s="74">
        <v>70347</v>
      </c>
      <c r="I59" s="94">
        <v>1.51522</v>
      </c>
      <c r="J59" s="95">
        <v>9.6712599999999996E-2</v>
      </c>
      <c r="K59" s="74">
        <v>154322</v>
      </c>
      <c r="L59" s="94">
        <v>3.3239700000000001</v>
      </c>
      <c r="M59" s="95">
        <v>0.21216090000000001</v>
      </c>
      <c r="N59" s="74">
        <v>727382</v>
      </c>
      <c r="O59" s="351">
        <v>15.66722</v>
      </c>
    </row>
    <row r="60" spans="2:15">
      <c r="B60" s="196" t="s">
        <v>194</v>
      </c>
      <c r="C60" s="44" t="s">
        <v>195</v>
      </c>
      <c r="D60" s="44" t="s">
        <v>120</v>
      </c>
      <c r="E60" s="74">
        <v>1823448</v>
      </c>
      <c r="F60" s="94">
        <v>42.80997</v>
      </c>
      <c r="G60" s="95">
        <f t="shared" si="0"/>
        <v>0.7195632065613724</v>
      </c>
      <c r="H60" s="74">
        <v>341953</v>
      </c>
      <c r="I60" s="94">
        <v>8.0282</v>
      </c>
      <c r="J60" s="95">
        <v>0.13494039999999999</v>
      </c>
      <c r="K60" s="74">
        <v>368703</v>
      </c>
      <c r="L60" s="94">
        <v>8.6562199999999994</v>
      </c>
      <c r="M60" s="95">
        <v>0.1454964</v>
      </c>
      <c r="N60" s="74">
        <v>2534104</v>
      </c>
      <c r="O60" s="351">
        <v>59.494390000000003</v>
      </c>
    </row>
    <row r="61" spans="2:15">
      <c r="B61" s="196" t="s">
        <v>196</v>
      </c>
      <c r="C61" s="44" t="s">
        <v>197</v>
      </c>
      <c r="D61" s="44" t="s">
        <v>89</v>
      </c>
      <c r="E61" s="74">
        <v>768727</v>
      </c>
      <c r="F61" s="94">
        <v>15.46081</v>
      </c>
      <c r="G61" s="95">
        <f t="shared" si="0"/>
        <v>0.66927885494388772</v>
      </c>
      <c r="H61" s="74">
        <v>109733</v>
      </c>
      <c r="I61" s="94">
        <v>2.2069700000000001</v>
      </c>
      <c r="J61" s="95">
        <v>9.55371E-2</v>
      </c>
      <c r="K61" s="74">
        <v>270130</v>
      </c>
      <c r="L61" s="94">
        <v>5.4329200000000002</v>
      </c>
      <c r="M61" s="95">
        <v>0.235184</v>
      </c>
      <c r="N61" s="74">
        <v>1148590</v>
      </c>
      <c r="O61" s="351">
        <v>23.1007</v>
      </c>
    </row>
    <row r="62" spans="2:15">
      <c r="B62" s="196" t="s">
        <v>198</v>
      </c>
      <c r="C62" s="44" t="s">
        <v>199</v>
      </c>
      <c r="D62" s="44" t="s">
        <v>89</v>
      </c>
      <c r="E62" s="74">
        <v>1215301</v>
      </c>
      <c r="F62" s="94">
        <v>13.80585</v>
      </c>
      <c r="G62" s="95">
        <f t="shared" si="0"/>
        <v>0.63695187880471382</v>
      </c>
      <c r="H62" s="74">
        <v>154223</v>
      </c>
      <c r="I62" s="94">
        <v>1.7519800000000001</v>
      </c>
      <c r="J62" s="95">
        <v>8.0829899999999996E-2</v>
      </c>
      <c r="K62" s="74">
        <v>538471</v>
      </c>
      <c r="L62" s="94">
        <v>6.1170400000000003</v>
      </c>
      <c r="M62" s="95">
        <v>0.28221819999999997</v>
      </c>
      <c r="N62" s="74">
        <v>1907995</v>
      </c>
      <c r="O62" s="351">
        <v>21.674859999999999</v>
      </c>
    </row>
    <row r="63" spans="2:15">
      <c r="B63" s="196" t="s">
        <v>200</v>
      </c>
      <c r="C63" s="44" t="s">
        <v>201</v>
      </c>
      <c r="D63" s="44" t="s">
        <v>86</v>
      </c>
      <c r="E63" s="74">
        <v>3357883</v>
      </c>
      <c r="F63" s="94">
        <v>14.407679999999999</v>
      </c>
      <c r="G63" s="95">
        <f t="shared" si="0"/>
        <v>0.76611923813426352</v>
      </c>
      <c r="H63" s="74">
        <v>634479</v>
      </c>
      <c r="I63" s="94">
        <v>2.7223600000000001</v>
      </c>
      <c r="J63" s="95">
        <v>0.14475979999999999</v>
      </c>
      <c r="K63" s="74">
        <v>390615</v>
      </c>
      <c r="L63" s="94">
        <v>1.67601</v>
      </c>
      <c r="M63" s="95">
        <v>8.9120900000000003E-2</v>
      </c>
      <c r="N63" s="74">
        <v>4382977</v>
      </c>
      <c r="O63" s="351">
        <v>18.806059999999999</v>
      </c>
    </row>
    <row r="64" spans="2:15">
      <c r="B64" s="196" t="s">
        <v>202</v>
      </c>
      <c r="C64" s="44" t="s">
        <v>203</v>
      </c>
      <c r="D64" s="44" t="s">
        <v>89</v>
      </c>
      <c r="E64" s="74">
        <v>1787452</v>
      </c>
      <c r="F64" s="94">
        <v>10.52867</v>
      </c>
      <c r="G64" s="95">
        <f t="shared" si="0"/>
        <v>0.74706109765552353</v>
      </c>
      <c r="H64" s="74">
        <v>103022</v>
      </c>
      <c r="I64" s="94">
        <v>0.60682999999999998</v>
      </c>
      <c r="J64" s="95">
        <v>4.30578E-2</v>
      </c>
      <c r="K64" s="74">
        <v>502171</v>
      </c>
      <c r="L64" s="94">
        <v>2.9579499999999999</v>
      </c>
      <c r="M64" s="95">
        <v>0.20988109999999999</v>
      </c>
      <c r="N64" s="74">
        <v>2392645</v>
      </c>
      <c r="O64" s="351">
        <v>14.093450000000001</v>
      </c>
    </row>
    <row r="65" spans="2:15">
      <c r="B65" s="196" t="s">
        <v>204</v>
      </c>
      <c r="C65" s="44" t="s">
        <v>205</v>
      </c>
      <c r="D65" s="44" t="s">
        <v>86</v>
      </c>
      <c r="E65" s="74">
        <v>1637656</v>
      </c>
      <c r="F65" s="94">
        <v>7.9017600000000003</v>
      </c>
      <c r="G65" s="95">
        <f t="shared" si="0"/>
        <v>0.77648841613348918</v>
      </c>
      <c r="H65" s="74">
        <v>172705</v>
      </c>
      <c r="I65" s="94">
        <v>0.83331</v>
      </c>
      <c r="J65" s="95">
        <v>8.1887399999999999E-2</v>
      </c>
      <c r="K65" s="74">
        <v>298693</v>
      </c>
      <c r="L65" s="94">
        <v>1.4412100000000001</v>
      </c>
      <c r="M65" s="95">
        <v>0.14162420000000001</v>
      </c>
      <c r="N65" s="74">
        <v>2109054</v>
      </c>
      <c r="O65" s="351">
        <v>10.17628</v>
      </c>
    </row>
    <row r="66" spans="2:15">
      <c r="B66" s="196" t="s">
        <v>206</v>
      </c>
      <c r="C66" s="44" t="s">
        <v>207</v>
      </c>
      <c r="D66" s="44" t="s">
        <v>86</v>
      </c>
      <c r="E66" s="74">
        <v>1916639</v>
      </c>
      <c r="F66" s="94">
        <v>22.220099999999999</v>
      </c>
      <c r="G66" s="95">
        <f t="shared" si="0"/>
        <v>0.79242625264760325</v>
      </c>
      <c r="H66" s="74">
        <v>325812</v>
      </c>
      <c r="I66" s="94">
        <v>3.7772199999999998</v>
      </c>
      <c r="J66" s="95">
        <v>0.13470560000000001</v>
      </c>
      <c r="K66" s="74">
        <v>176246</v>
      </c>
      <c r="L66" s="94">
        <v>2.0432700000000001</v>
      </c>
      <c r="M66" s="95">
        <v>7.2868199999999994E-2</v>
      </c>
      <c r="N66" s="74">
        <v>2418697</v>
      </c>
      <c r="O66" s="351">
        <v>28.040590000000002</v>
      </c>
    </row>
    <row r="67" spans="2:15">
      <c r="B67" s="196" t="s">
        <v>208</v>
      </c>
      <c r="C67" s="44" t="s">
        <v>209</v>
      </c>
      <c r="D67" s="44" t="s">
        <v>86</v>
      </c>
      <c r="E67" s="74">
        <v>732620</v>
      </c>
      <c r="F67" s="94">
        <v>11.61782</v>
      </c>
      <c r="G67" s="95">
        <f t="shared" si="0"/>
        <v>0.82003490034150395</v>
      </c>
      <c r="H67" s="74">
        <v>99450</v>
      </c>
      <c r="I67" s="94">
        <v>1.57707</v>
      </c>
      <c r="J67" s="95">
        <v>0.1113162</v>
      </c>
      <c r="K67" s="74">
        <v>61331</v>
      </c>
      <c r="L67" s="94">
        <v>0.97258</v>
      </c>
      <c r="M67" s="95">
        <v>6.8648899999999999E-2</v>
      </c>
      <c r="N67" s="74">
        <v>893401</v>
      </c>
      <c r="O67" s="351">
        <v>14.167479999999999</v>
      </c>
    </row>
    <row r="68" spans="2:15">
      <c r="B68" s="196" t="s">
        <v>210</v>
      </c>
      <c r="C68" s="44" t="s">
        <v>211</v>
      </c>
      <c r="D68" s="44" t="s">
        <v>86</v>
      </c>
      <c r="E68" s="74">
        <v>559220</v>
      </c>
      <c r="F68" s="94">
        <v>12.319789999999999</v>
      </c>
      <c r="G68" s="95">
        <f t="shared" si="0"/>
        <v>0.67266332431990306</v>
      </c>
      <c r="H68" s="74">
        <v>62849</v>
      </c>
      <c r="I68" s="94">
        <v>1.3845799999999999</v>
      </c>
      <c r="J68" s="95">
        <v>7.5598499999999999E-2</v>
      </c>
      <c r="K68" s="74">
        <v>209283</v>
      </c>
      <c r="L68" s="94">
        <v>4.6105700000000001</v>
      </c>
      <c r="M68" s="95">
        <v>0.25173810000000002</v>
      </c>
      <c r="N68" s="74">
        <v>831352</v>
      </c>
      <c r="O68" s="351">
        <v>18.31495</v>
      </c>
    </row>
    <row r="69" spans="2:15">
      <c r="B69" s="196" t="s">
        <v>212</v>
      </c>
      <c r="C69" s="44" t="s">
        <v>213</v>
      </c>
      <c r="D69" s="44" t="s">
        <v>86</v>
      </c>
      <c r="E69" s="74">
        <v>471049</v>
      </c>
      <c r="F69" s="94">
        <v>11.68421</v>
      </c>
      <c r="G69" s="95">
        <f t="shared" si="0"/>
        <v>0.78096209163330099</v>
      </c>
      <c r="H69" s="74">
        <v>85382</v>
      </c>
      <c r="I69" s="94">
        <v>2.1178699999999999</v>
      </c>
      <c r="J69" s="95">
        <v>0.1415566</v>
      </c>
      <c r="K69" s="74">
        <v>46734</v>
      </c>
      <c r="L69" s="94">
        <v>1.1592199999999999</v>
      </c>
      <c r="M69" s="95">
        <v>7.7481300000000003E-2</v>
      </c>
      <c r="N69" s="74">
        <v>603165</v>
      </c>
      <c r="O69" s="351">
        <v>14.9613</v>
      </c>
    </row>
    <row r="70" spans="2:15">
      <c r="B70" s="196" t="s">
        <v>214</v>
      </c>
      <c r="C70" s="44" t="s">
        <v>215</v>
      </c>
      <c r="D70" s="44" t="s">
        <v>89</v>
      </c>
      <c r="E70" s="74">
        <v>759993</v>
      </c>
      <c r="F70" s="94">
        <v>17.364519999999999</v>
      </c>
      <c r="G70" s="95">
        <f t="shared" si="0"/>
        <v>0.64979437238690485</v>
      </c>
      <c r="H70" s="74">
        <v>54831</v>
      </c>
      <c r="I70" s="94">
        <v>1.2527900000000001</v>
      </c>
      <c r="J70" s="95">
        <v>4.6880499999999999E-2</v>
      </c>
      <c r="K70" s="74">
        <v>354766</v>
      </c>
      <c r="L70" s="94">
        <v>8.1057900000000007</v>
      </c>
      <c r="M70" s="95">
        <v>0.30332510000000001</v>
      </c>
      <c r="N70" s="74">
        <v>1169590</v>
      </c>
      <c r="O70" s="351">
        <v>26.723099999999999</v>
      </c>
    </row>
    <row r="71" spans="2:15">
      <c r="B71" s="196" t="s">
        <v>216</v>
      </c>
      <c r="C71" s="44" t="s">
        <v>217</v>
      </c>
      <c r="D71" s="44" t="s">
        <v>86</v>
      </c>
      <c r="E71" s="74">
        <v>468606</v>
      </c>
      <c r="F71" s="94">
        <v>21.511479999999999</v>
      </c>
      <c r="G71" s="95">
        <f t="shared" si="0"/>
        <v>0.73598605319574995</v>
      </c>
      <c r="H71" s="74">
        <v>65610</v>
      </c>
      <c r="I71" s="94">
        <v>3.0118399999999999</v>
      </c>
      <c r="J71" s="95">
        <v>0.1030462</v>
      </c>
      <c r="K71" s="74">
        <v>102489</v>
      </c>
      <c r="L71" s="94">
        <v>4.7047800000000004</v>
      </c>
      <c r="M71" s="95">
        <v>0.16096779999999999</v>
      </c>
      <c r="N71" s="74">
        <v>636705</v>
      </c>
      <c r="O71" s="351">
        <v>29.228100000000001</v>
      </c>
    </row>
    <row r="72" spans="2:15">
      <c r="B72" s="196" t="s">
        <v>218</v>
      </c>
      <c r="C72" s="44" t="s">
        <v>219</v>
      </c>
      <c r="D72" s="44" t="s">
        <v>86</v>
      </c>
      <c r="E72" s="74">
        <v>833131</v>
      </c>
      <c r="F72" s="94">
        <v>4.5715899999999996</v>
      </c>
      <c r="G72" s="95">
        <f t="shared" si="0"/>
        <v>0.77984570281786114</v>
      </c>
      <c r="H72" s="74">
        <v>79798</v>
      </c>
      <c r="I72" s="94">
        <v>0.43786999999999998</v>
      </c>
      <c r="J72" s="95">
        <v>7.4694300000000005E-2</v>
      </c>
      <c r="K72" s="74">
        <v>155399</v>
      </c>
      <c r="L72" s="94">
        <v>0.85270999999999997</v>
      </c>
      <c r="M72" s="95">
        <v>0.14546000000000001</v>
      </c>
      <c r="N72" s="74">
        <v>1068328</v>
      </c>
      <c r="O72" s="351">
        <v>5.8621699999999999</v>
      </c>
    </row>
    <row r="73" spans="2:15">
      <c r="B73" s="196" t="s">
        <v>220</v>
      </c>
      <c r="C73" s="44" t="s">
        <v>221</v>
      </c>
      <c r="D73" s="44" t="s">
        <v>86</v>
      </c>
      <c r="E73" s="74">
        <v>2464238</v>
      </c>
      <c r="F73" s="94">
        <v>17.044350000000001</v>
      </c>
      <c r="G73" s="95">
        <f t="shared" ref="G73:G88" si="1">E73/N73</f>
        <v>0.76827277534182348</v>
      </c>
      <c r="H73" s="74">
        <v>273043</v>
      </c>
      <c r="I73" s="94">
        <v>1.88855</v>
      </c>
      <c r="J73" s="95">
        <v>8.5126300000000002E-2</v>
      </c>
      <c r="K73" s="74">
        <v>470223</v>
      </c>
      <c r="L73" s="94">
        <v>3.25238</v>
      </c>
      <c r="M73" s="95">
        <v>0.14660090000000001</v>
      </c>
      <c r="N73" s="74">
        <v>3207504</v>
      </c>
      <c r="O73" s="351">
        <v>22.185279999999999</v>
      </c>
    </row>
    <row r="74" spans="2:15">
      <c r="B74" s="196" t="s">
        <v>222</v>
      </c>
      <c r="C74" s="44" t="s">
        <v>223</v>
      </c>
      <c r="D74" s="44" t="s">
        <v>120</v>
      </c>
      <c r="E74" s="74">
        <v>138343</v>
      </c>
      <c r="F74" s="94">
        <v>9.4774999999999991</v>
      </c>
      <c r="G74" s="95">
        <f t="shared" si="1"/>
        <v>0.67055886772332896</v>
      </c>
      <c r="H74" s="74">
        <v>22305</v>
      </c>
      <c r="I74" s="94">
        <v>1.5280499999999999</v>
      </c>
      <c r="J74" s="95">
        <v>0.108114</v>
      </c>
      <c r="K74" s="74">
        <v>45662</v>
      </c>
      <c r="L74" s="94">
        <v>3.12818</v>
      </c>
      <c r="M74" s="95">
        <v>0.2213271</v>
      </c>
      <c r="N74" s="74">
        <v>206310</v>
      </c>
      <c r="O74" s="351">
        <v>14.13373</v>
      </c>
    </row>
    <row r="75" spans="2:15">
      <c r="B75" s="196" t="s">
        <v>224</v>
      </c>
      <c r="C75" s="44" t="s">
        <v>225</v>
      </c>
      <c r="D75" s="44" t="s">
        <v>86</v>
      </c>
      <c r="E75" s="74">
        <v>864889</v>
      </c>
      <c r="F75" s="94">
        <v>6.5863699999999996</v>
      </c>
      <c r="G75" s="95">
        <f t="shared" si="1"/>
        <v>0.71606137226557776</v>
      </c>
      <c r="H75" s="74">
        <v>90969</v>
      </c>
      <c r="I75" s="94">
        <v>0.69274999999999998</v>
      </c>
      <c r="J75" s="95">
        <v>7.5315300000000002E-2</v>
      </c>
      <c r="K75" s="74">
        <v>251984</v>
      </c>
      <c r="L75" s="94">
        <v>1.91893</v>
      </c>
      <c r="M75" s="95">
        <v>0.20862330000000001</v>
      </c>
      <c r="N75" s="74">
        <v>1207842</v>
      </c>
      <c r="O75" s="351">
        <v>9.1980500000000003</v>
      </c>
    </row>
    <row r="76" spans="2:15">
      <c r="B76" s="196" t="s">
        <v>226</v>
      </c>
      <c r="C76" s="44" t="s">
        <v>227</v>
      </c>
      <c r="D76" s="44" t="s">
        <v>86</v>
      </c>
      <c r="E76" s="74">
        <v>1333720</v>
      </c>
      <c r="F76" s="94">
        <v>14.51779</v>
      </c>
      <c r="G76" s="95">
        <f t="shared" si="1"/>
        <v>0.73277775580081839</v>
      </c>
      <c r="H76" s="74">
        <v>227880</v>
      </c>
      <c r="I76" s="94">
        <v>2.4805199999999998</v>
      </c>
      <c r="J76" s="95">
        <v>0.1252027</v>
      </c>
      <c r="K76" s="74">
        <v>258488</v>
      </c>
      <c r="L76" s="94">
        <v>2.8136899999999998</v>
      </c>
      <c r="M76" s="95">
        <v>0.14201949999999999</v>
      </c>
      <c r="N76" s="74">
        <v>1820088</v>
      </c>
      <c r="O76" s="351">
        <v>19.811990000000002</v>
      </c>
    </row>
    <row r="77" spans="2:15">
      <c r="B77" s="196" t="s">
        <v>228</v>
      </c>
      <c r="C77" s="44" t="s">
        <v>229</v>
      </c>
      <c r="D77" s="44" t="s">
        <v>86</v>
      </c>
      <c r="E77" s="74">
        <v>2088746</v>
      </c>
      <c r="F77" s="94">
        <v>14.63189</v>
      </c>
      <c r="G77" s="95">
        <f t="shared" si="1"/>
        <v>0.65095723230062985</v>
      </c>
      <c r="H77" s="74">
        <v>243058</v>
      </c>
      <c r="I77" s="94">
        <v>1.70265</v>
      </c>
      <c r="J77" s="95">
        <v>7.5748999999999997E-2</v>
      </c>
      <c r="K77" s="74">
        <v>876926</v>
      </c>
      <c r="L77" s="94">
        <v>6.1429600000000004</v>
      </c>
      <c r="M77" s="95">
        <v>0.27329379999999998</v>
      </c>
      <c r="N77" s="74">
        <v>3208730</v>
      </c>
      <c r="O77" s="351">
        <v>22.477499999999999</v>
      </c>
    </row>
    <row r="78" spans="2:15">
      <c r="B78" s="196" t="s">
        <v>230</v>
      </c>
      <c r="C78" s="44" t="s">
        <v>231</v>
      </c>
      <c r="D78" s="44" t="s">
        <v>86</v>
      </c>
      <c r="E78" s="74">
        <v>575114</v>
      </c>
      <c r="F78" s="94">
        <v>8.3537499999999998</v>
      </c>
      <c r="G78" s="95">
        <f t="shared" si="1"/>
        <v>0.81103065088173287</v>
      </c>
      <c r="H78" s="74">
        <v>71246</v>
      </c>
      <c r="I78" s="94">
        <v>1.03488</v>
      </c>
      <c r="J78" s="95">
        <v>0.1004717</v>
      </c>
      <c r="K78" s="74">
        <v>62755</v>
      </c>
      <c r="L78" s="94">
        <v>0.91154000000000002</v>
      </c>
      <c r="M78" s="95">
        <v>8.8497599999999996E-2</v>
      </c>
      <c r="N78" s="74">
        <v>709115</v>
      </c>
      <c r="O78" s="351">
        <v>10.30017</v>
      </c>
    </row>
    <row r="79" spans="2:15">
      <c r="B79" s="196" t="s">
        <v>232</v>
      </c>
      <c r="C79" s="44" t="s">
        <v>233</v>
      </c>
      <c r="D79" s="44" t="s">
        <v>86</v>
      </c>
      <c r="E79" s="74">
        <v>477419</v>
      </c>
      <c r="F79" s="94">
        <v>7.4607200000000002</v>
      </c>
      <c r="G79" s="95">
        <f t="shared" si="1"/>
        <v>0.72000211135911207</v>
      </c>
      <c r="H79" s="74">
        <v>90734</v>
      </c>
      <c r="I79" s="94">
        <v>1.4179200000000001</v>
      </c>
      <c r="J79" s="95">
        <v>0.13683719999999999</v>
      </c>
      <c r="K79" s="74">
        <v>94927</v>
      </c>
      <c r="L79" s="94">
        <v>1.4834400000000001</v>
      </c>
      <c r="M79" s="95">
        <v>0.1431607</v>
      </c>
      <c r="N79" s="74">
        <v>663080</v>
      </c>
      <c r="O79" s="351">
        <v>10.362080000000001</v>
      </c>
    </row>
    <row r="80" spans="2:15">
      <c r="B80" s="196" t="s">
        <v>234</v>
      </c>
      <c r="C80" s="44" t="s">
        <v>235</v>
      </c>
      <c r="D80" s="44" t="s">
        <v>89</v>
      </c>
      <c r="E80" s="74">
        <v>1969019</v>
      </c>
      <c r="F80" s="94">
        <v>8.27834</v>
      </c>
      <c r="G80" s="95">
        <f t="shared" si="1"/>
        <v>0.77028692813397937</v>
      </c>
      <c r="H80" s="74">
        <v>220942</v>
      </c>
      <c r="I80" s="94">
        <v>0.92891000000000001</v>
      </c>
      <c r="J80" s="95">
        <v>8.6433300000000005E-2</v>
      </c>
      <c r="K80" s="74">
        <v>366254</v>
      </c>
      <c r="L80" s="94">
        <v>1.5398400000000001</v>
      </c>
      <c r="M80" s="95">
        <v>0.14327980000000001</v>
      </c>
      <c r="N80" s="74">
        <v>2556215</v>
      </c>
      <c r="O80" s="351">
        <v>10.74708</v>
      </c>
    </row>
    <row r="81" spans="1:18">
      <c r="B81" s="196" t="s">
        <v>236</v>
      </c>
      <c r="C81" s="44" t="s">
        <v>237</v>
      </c>
      <c r="D81" s="44" t="s">
        <v>86</v>
      </c>
      <c r="E81" s="74">
        <v>330425</v>
      </c>
      <c r="F81" s="94">
        <v>9.2382600000000004</v>
      </c>
      <c r="G81" s="95">
        <f t="shared" si="1"/>
        <v>0.75517946725479668</v>
      </c>
      <c r="H81" s="74">
        <v>55104</v>
      </c>
      <c r="I81" s="94">
        <v>1.54064</v>
      </c>
      <c r="J81" s="95">
        <v>0.125939</v>
      </c>
      <c r="K81" s="74">
        <v>52016</v>
      </c>
      <c r="L81" s="94">
        <v>1.4542999999999999</v>
      </c>
      <c r="M81" s="95">
        <v>0.1188815</v>
      </c>
      <c r="N81" s="74">
        <v>437545</v>
      </c>
      <c r="O81" s="351">
        <v>12.2332</v>
      </c>
    </row>
    <row r="82" spans="1:18">
      <c r="B82" s="196" t="s">
        <v>238</v>
      </c>
      <c r="C82" s="44" t="s">
        <v>239</v>
      </c>
      <c r="D82" s="44" t="s">
        <v>86</v>
      </c>
      <c r="E82" s="74">
        <v>1442540</v>
      </c>
      <c r="F82" s="94">
        <v>8.1653099999999998</v>
      </c>
      <c r="G82" s="95">
        <f t="shared" si="1"/>
        <v>0.64548664092249453</v>
      </c>
      <c r="H82" s="74">
        <v>260261</v>
      </c>
      <c r="I82" s="94">
        <v>1.4731700000000001</v>
      </c>
      <c r="J82" s="95">
        <v>0.1164578</v>
      </c>
      <c r="K82" s="74">
        <v>532009</v>
      </c>
      <c r="L82" s="94">
        <v>3.0113699999999999</v>
      </c>
      <c r="M82" s="95">
        <v>0.23805560000000001</v>
      </c>
      <c r="N82" s="74">
        <v>2234810</v>
      </c>
      <c r="O82" s="351">
        <v>12.649839999999999</v>
      </c>
    </row>
    <row r="83" spans="1:18">
      <c r="B83" s="196" t="s">
        <v>240</v>
      </c>
      <c r="C83" s="44" t="s">
        <v>241</v>
      </c>
      <c r="D83" s="44" t="s">
        <v>120</v>
      </c>
      <c r="E83" s="74">
        <v>619763</v>
      </c>
      <c r="F83" s="94">
        <v>42.919879999999999</v>
      </c>
      <c r="G83" s="95">
        <f t="shared" si="1"/>
        <v>0.72384799919645504</v>
      </c>
      <c r="H83" s="74">
        <v>121196</v>
      </c>
      <c r="I83" s="94">
        <v>8.3930699999999998</v>
      </c>
      <c r="J83" s="95">
        <v>0.14155000000000001</v>
      </c>
      <c r="K83" s="74">
        <v>115247</v>
      </c>
      <c r="L83" s="94">
        <v>7.98109</v>
      </c>
      <c r="M83" s="95">
        <v>0.134602</v>
      </c>
      <c r="N83" s="74">
        <v>856206</v>
      </c>
      <c r="O83" s="351">
        <v>59.294040000000003</v>
      </c>
    </row>
    <row r="84" spans="1:18">
      <c r="B84" s="196" t="s">
        <v>242</v>
      </c>
      <c r="C84" s="44" t="s">
        <v>243</v>
      </c>
      <c r="D84" s="44" t="s">
        <v>86</v>
      </c>
      <c r="E84" s="74">
        <v>1009861</v>
      </c>
      <c r="F84" s="94">
        <v>15.746600000000001</v>
      </c>
      <c r="G84" s="95">
        <f t="shared" si="1"/>
        <v>0.77022421948767705</v>
      </c>
      <c r="H84" s="74">
        <v>87600</v>
      </c>
      <c r="I84" s="94">
        <v>1.3659300000000001</v>
      </c>
      <c r="J84" s="95">
        <v>6.6812800000000006E-2</v>
      </c>
      <c r="K84" s="74">
        <v>213665</v>
      </c>
      <c r="L84" s="94">
        <v>3.3316400000000002</v>
      </c>
      <c r="M84" s="95">
        <v>0.162963</v>
      </c>
      <c r="N84" s="74">
        <v>1311126</v>
      </c>
      <c r="O84" s="351">
        <v>20.444179999999999</v>
      </c>
    </row>
    <row r="85" spans="1:18">
      <c r="B85" s="196" t="s">
        <v>244</v>
      </c>
      <c r="C85" s="44" t="s">
        <v>245</v>
      </c>
      <c r="D85" s="44" t="s">
        <v>86</v>
      </c>
      <c r="E85" s="74">
        <v>1118489</v>
      </c>
      <c r="F85" s="94">
        <v>31.69781</v>
      </c>
      <c r="G85" s="95">
        <f t="shared" si="1"/>
        <v>0.83457058924919247</v>
      </c>
      <c r="H85" s="74">
        <v>167301</v>
      </c>
      <c r="I85" s="94">
        <v>4.7412900000000002</v>
      </c>
      <c r="J85" s="95">
        <v>0.1248331</v>
      </c>
      <c r="K85" s="74">
        <v>54407</v>
      </c>
      <c r="L85" s="94">
        <v>1.54189</v>
      </c>
      <c r="M85" s="95">
        <v>4.0596300000000002E-2</v>
      </c>
      <c r="N85" s="74">
        <v>1340197</v>
      </c>
      <c r="O85" s="351">
        <v>37.980980000000002</v>
      </c>
    </row>
    <row r="86" spans="1:18">
      <c r="B86" s="196" t="s">
        <v>246</v>
      </c>
      <c r="C86" s="44" t="s">
        <v>247</v>
      </c>
      <c r="D86" s="44" t="s">
        <v>86</v>
      </c>
      <c r="E86" s="74">
        <v>3825903</v>
      </c>
      <c r="F86" s="94">
        <v>16.238630000000001</v>
      </c>
      <c r="G86" s="95">
        <f t="shared" si="1"/>
        <v>0.78871636970172121</v>
      </c>
      <c r="H86" s="74">
        <v>459324</v>
      </c>
      <c r="I86" s="94">
        <v>1.9495499999999999</v>
      </c>
      <c r="J86" s="95">
        <v>9.4690399999999994E-2</v>
      </c>
      <c r="K86" s="74">
        <v>565570</v>
      </c>
      <c r="L86" s="94">
        <v>2.4005000000000001</v>
      </c>
      <c r="M86" s="95">
        <v>0.11659319999999999</v>
      </c>
      <c r="N86" s="74">
        <v>4850797</v>
      </c>
      <c r="O86" s="351">
        <v>20.58868</v>
      </c>
    </row>
    <row r="87" spans="1:18">
      <c r="B87" s="196" t="s">
        <v>248</v>
      </c>
      <c r="C87" s="44" t="s">
        <v>249</v>
      </c>
      <c r="D87" s="44" t="s">
        <v>86</v>
      </c>
      <c r="E87" s="74">
        <v>17056729</v>
      </c>
      <c r="F87" s="94">
        <v>15.716189999999999</v>
      </c>
      <c r="G87" s="95">
        <f t="shared" si="1"/>
        <v>0.66446169294299851</v>
      </c>
      <c r="H87" s="74">
        <v>4609108</v>
      </c>
      <c r="I87" s="94">
        <v>4.2468599999999999</v>
      </c>
      <c r="J87" s="95">
        <v>0.1795523</v>
      </c>
      <c r="K87" s="74">
        <v>4004159</v>
      </c>
      <c r="L87" s="94">
        <v>3.68946</v>
      </c>
      <c r="M87" s="95">
        <v>0.15598600000000001</v>
      </c>
      <c r="N87" s="74">
        <v>25669996</v>
      </c>
      <c r="O87" s="351">
        <v>23.652509999999999</v>
      </c>
    </row>
    <row r="88" spans="1:18">
      <c r="B88" s="196" t="s">
        <v>250</v>
      </c>
      <c r="C88" s="44" t="s">
        <v>251</v>
      </c>
      <c r="D88" s="44" t="s">
        <v>86</v>
      </c>
      <c r="E88" s="74">
        <v>403925</v>
      </c>
      <c r="F88" s="94">
        <v>20.327359999999999</v>
      </c>
      <c r="G88" s="95">
        <f t="shared" si="1"/>
        <v>0.82536928851808489</v>
      </c>
      <c r="H88" s="74">
        <v>24749</v>
      </c>
      <c r="I88" s="94">
        <v>1.2454799999999999</v>
      </c>
      <c r="J88" s="95">
        <v>5.0571400000000002E-2</v>
      </c>
      <c r="K88" s="74">
        <v>60713</v>
      </c>
      <c r="L88" s="94">
        <v>3.0553599999999999</v>
      </c>
      <c r="M88" s="95">
        <v>0.1240593</v>
      </c>
      <c r="N88" s="74">
        <v>489387</v>
      </c>
      <c r="O88" s="351">
        <v>24.6282</v>
      </c>
    </row>
    <row r="89" spans="1:18">
      <c r="B89" s="196" t="s">
        <v>252</v>
      </c>
      <c r="C89" s="44" t="s">
        <v>253</v>
      </c>
      <c r="D89" s="44" t="s">
        <v>86</v>
      </c>
      <c r="E89" s="74">
        <v>1648741</v>
      </c>
      <c r="F89" s="94">
        <v>13.107200000000001</v>
      </c>
      <c r="G89" s="95">
        <f>E89/N89</f>
        <v>0.81449837247639978</v>
      </c>
      <c r="H89" s="74">
        <v>218049</v>
      </c>
      <c r="I89" s="94">
        <v>1.7334499999999999</v>
      </c>
      <c r="J89" s="95">
        <v>0.10771890000000001</v>
      </c>
      <c r="K89" s="74">
        <v>157451</v>
      </c>
      <c r="L89" s="94">
        <v>1.2517100000000001</v>
      </c>
      <c r="M89" s="95">
        <v>7.7782699999999996E-2</v>
      </c>
      <c r="N89" s="74">
        <v>2024241</v>
      </c>
      <c r="O89" s="351">
        <v>16.09235</v>
      </c>
    </row>
    <row r="90" spans="1:18" ht="13.5" thickBot="1">
      <c r="B90" s="199" t="s">
        <v>254</v>
      </c>
      <c r="C90" s="200" t="s">
        <v>255</v>
      </c>
      <c r="D90" s="200" t="s">
        <v>86</v>
      </c>
      <c r="E90" s="316">
        <v>1367318</v>
      </c>
      <c r="F90" s="321">
        <v>17.35528</v>
      </c>
      <c r="G90" s="322">
        <f>E90/N90</f>
        <v>0.6931759593336716</v>
      </c>
      <c r="H90" s="316">
        <v>121216</v>
      </c>
      <c r="I90" s="321">
        <v>1.5385899999999999</v>
      </c>
      <c r="J90" s="322">
        <v>6.1451699999999998E-2</v>
      </c>
      <c r="K90" s="316">
        <v>484007</v>
      </c>
      <c r="L90" s="321">
        <v>6.1434699999999998</v>
      </c>
      <c r="M90" s="322">
        <v>0.24537229999999999</v>
      </c>
      <c r="N90" s="316">
        <v>1972541</v>
      </c>
      <c r="O90" s="352">
        <v>25.037330000000001</v>
      </c>
    </row>
    <row r="91" spans="1:18">
      <c r="B91" s="77" t="s">
        <v>159</v>
      </c>
      <c r="C91" s="77" t="s">
        <v>159</v>
      </c>
      <c r="D91" s="77" t="s">
        <v>159</v>
      </c>
      <c r="E91" s="78"/>
      <c r="F91" s="90"/>
      <c r="G91" s="91"/>
      <c r="H91" s="78"/>
      <c r="I91" s="90"/>
      <c r="J91" s="91"/>
      <c r="K91" s="78"/>
      <c r="L91" s="90"/>
      <c r="M91" s="91"/>
      <c r="N91" s="78"/>
      <c r="O91" s="90"/>
    </row>
    <row r="92" spans="1:18" ht="13.5" thickBot="1">
      <c r="B92" s="77" t="s">
        <v>159</v>
      </c>
      <c r="C92" s="77" t="s">
        <v>159</v>
      </c>
      <c r="D92" s="77" t="s">
        <v>159</v>
      </c>
      <c r="E92" s="78"/>
      <c r="F92" s="77"/>
      <c r="G92" s="77"/>
      <c r="H92" s="78"/>
      <c r="I92" s="77"/>
      <c r="J92" s="77"/>
      <c r="K92" s="78"/>
      <c r="L92" s="77"/>
      <c r="M92" s="77"/>
      <c r="N92" s="78"/>
      <c r="O92" s="77"/>
    </row>
    <row r="93" spans="1:18" ht="16.5">
      <c r="A93" s="96"/>
      <c r="B93" s="353"/>
      <c r="C93" s="354"/>
      <c r="D93" s="368" t="s">
        <v>422</v>
      </c>
      <c r="E93" s="355">
        <f>SUM(E$7:E$90)</f>
        <v>171918867.40000001</v>
      </c>
      <c r="F93" s="355">
        <f t="shared" ref="F93:O93" si="2">SUM(F$7:F$90)</f>
        <v>1436.6519000000003</v>
      </c>
      <c r="G93" s="356"/>
      <c r="H93" s="355">
        <f t="shared" si="2"/>
        <v>27785047.309999999</v>
      </c>
      <c r="I93" s="355">
        <f t="shared" si="2"/>
        <v>205.23882000000003</v>
      </c>
      <c r="J93" s="355"/>
      <c r="K93" s="355">
        <f t="shared" si="2"/>
        <v>42595519.079999998</v>
      </c>
      <c r="L93" s="355">
        <f t="shared" si="2"/>
        <v>335.60002000000009</v>
      </c>
      <c r="M93" s="355"/>
      <c r="N93" s="355">
        <f t="shared" si="2"/>
        <v>242299433.79000002</v>
      </c>
      <c r="O93" s="357">
        <f t="shared" si="2"/>
        <v>1977.4907499999999</v>
      </c>
      <c r="P93" s="25"/>
      <c r="Q93" s="25"/>
      <c r="R93" s="110"/>
    </row>
    <row r="94" spans="1:18" ht="16.5">
      <c r="A94" s="96"/>
      <c r="B94" s="358"/>
      <c r="C94" s="359"/>
      <c r="D94" s="256" t="s">
        <v>256</v>
      </c>
      <c r="E94" s="360">
        <f>AVERAGE(E$7:E$90)</f>
        <v>2046653.1833333333</v>
      </c>
      <c r="F94" s="360">
        <f t="shared" ref="F94:O94" si="3">AVERAGE(F$7:F$90)</f>
        <v>17.102998809523815</v>
      </c>
      <c r="G94" s="361">
        <f t="shared" si="3"/>
        <v>0.73371563257235362</v>
      </c>
      <c r="H94" s="360">
        <f t="shared" si="3"/>
        <v>330774.37273809523</v>
      </c>
      <c r="I94" s="360">
        <f t="shared" si="3"/>
        <v>2.4433192857142862</v>
      </c>
      <c r="J94" s="361">
        <f t="shared" si="3"/>
        <v>0.10018489999999998</v>
      </c>
      <c r="K94" s="360">
        <f t="shared" si="3"/>
        <v>507089.51285714284</v>
      </c>
      <c r="L94" s="360">
        <f t="shared" si="3"/>
        <v>3.9952383333333343</v>
      </c>
      <c r="M94" s="361">
        <f t="shared" si="3"/>
        <v>0.16609946190476194</v>
      </c>
      <c r="N94" s="360">
        <f t="shared" si="3"/>
        <v>2884517.0689285719</v>
      </c>
      <c r="O94" s="362">
        <f t="shared" si="3"/>
        <v>23.541556547619045</v>
      </c>
      <c r="P94" s="25"/>
      <c r="Q94" s="25"/>
      <c r="R94" s="25"/>
    </row>
    <row r="95" spans="1:18" ht="16.5">
      <c r="A95" s="96"/>
      <c r="B95" s="358"/>
      <c r="C95" s="359"/>
      <c r="D95" s="256" t="s">
        <v>257</v>
      </c>
      <c r="E95" s="360">
        <f>QUARTILE(E$7:E$90,1)</f>
        <v>540433.5</v>
      </c>
      <c r="F95" s="360">
        <f t="shared" ref="F95:O95" si="4">QUARTILE(F$7:F$90,1)</f>
        <v>11.089585</v>
      </c>
      <c r="G95" s="361">
        <f t="shared" si="4"/>
        <v>0.67647600772517247</v>
      </c>
      <c r="H95" s="360">
        <f t="shared" si="4"/>
        <v>71021.25</v>
      </c>
      <c r="I95" s="360">
        <f t="shared" si="4"/>
        <v>1.2509625</v>
      </c>
      <c r="J95" s="361">
        <f t="shared" si="4"/>
        <v>7.5527700000000003E-2</v>
      </c>
      <c r="K95" s="360">
        <f t="shared" si="4"/>
        <v>106724.75</v>
      </c>
      <c r="L95" s="360">
        <f t="shared" si="4"/>
        <v>1.90246</v>
      </c>
      <c r="M95" s="361">
        <f t="shared" si="4"/>
        <v>0.12546269999999998</v>
      </c>
      <c r="N95" s="360">
        <f t="shared" si="4"/>
        <v>696398</v>
      </c>
      <c r="O95" s="362">
        <f t="shared" si="4"/>
        <v>14.790127500000001</v>
      </c>
      <c r="P95" s="25"/>
      <c r="Q95" s="25"/>
      <c r="R95" s="25"/>
    </row>
    <row r="96" spans="1:18" ht="16.5">
      <c r="A96" s="96"/>
      <c r="B96" s="358"/>
      <c r="C96" s="359"/>
      <c r="D96" s="256" t="s">
        <v>258</v>
      </c>
      <c r="E96" s="360">
        <f>MEDIAN(E$7:E$90)</f>
        <v>1109276</v>
      </c>
      <c r="F96" s="360">
        <f t="shared" ref="F96:O96" si="5">MEDIAN(F$7:F$90)</f>
        <v>14.57484</v>
      </c>
      <c r="G96" s="361">
        <f t="shared" si="5"/>
        <v>0.74568616306790914</v>
      </c>
      <c r="H96" s="360">
        <f t="shared" si="5"/>
        <v>126278.5</v>
      </c>
      <c r="I96" s="360">
        <f t="shared" si="5"/>
        <v>1.7964</v>
      </c>
      <c r="J96" s="361">
        <f t="shared" si="5"/>
        <v>9.6949499999999994E-2</v>
      </c>
      <c r="K96" s="360">
        <f t="shared" si="5"/>
        <v>202752</v>
      </c>
      <c r="L96" s="360">
        <f t="shared" si="5"/>
        <v>3.0917699999999999</v>
      </c>
      <c r="M96" s="361">
        <f t="shared" si="5"/>
        <v>0.15846435</v>
      </c>
      <c r="N96" s="360">
        <f t="shared" si="5"/>
        <v>1409874</v>
      </c>
      <c r="O96" s="362">
        <f t="shared" si="5"/>
        <v>19.817185000000002</v>
      </c>
      <c r="P96" s="25"/>
      <c r="Q96" s="25"/>
      <c r="R96" s="25"/>
    </row>
    <row r="97" spans="1:18" ht="17.25" thickBot="1">
      <c r="A97" s="96"/>
      <c r="B97" s="363"/>
      <c r="C97" s="364"/>
      <c r="D97" s="369" t="s">
        <v>259</v>
      </c>
      <c r="E97" s="365">
        <f>QUARTILE(E$7:E$90,3)</f>
        <v>1998950.75</v>
      </c>
      <c r="F97" s="365">
        <f t="shared" ref="F97:O97" si="6">QUARTILE(F$7:F$90,3)</f>
        <v>19.6235225</v>
      </c>
      <c r="G97" s="366">
        <f t="shared" si="6"/>
        <v>0.78012480002172113</v>
      </c>
      <c r="H97" s="365">
        <f t="shared" si="6"/>
        <v>263456.5</v>
      </c>
      <c r="I97" s="365">
        <f t="shared" si="6"/>
        <v>2.7313925000000001</v>
      </c>
      <c r="J97" s="366">
        <f t="shared" si="6"/>
        <v>0.12160022499999999</v>
      </c>
      <c r="K97" s="365">
        <f t="shared" si="6"/>
        <v>488548</v>
      </c>
      <c r="L97" s="365">
        <f t="shared" si="6"/>
        <v>5.3131899999999996</v>
      </c>
      <c r="M97" s="366">
        <f t="shared" si="6"/>
        <v>0.21045105</v>
      </c>
      <c r="N97" s="365">
        <f t="shared" si="6"/>
        <v>2639536.73</v>
      </c>
      <c r="O97" s="367">
        <f t="shared" si="6"/>
        <v>26.219037499999999</v>
      </c>
      <c r="P97" s="25"/>
      <c r="Q97" s="25"/>
      <c r="R97" s="25"/>
    </row>
  </sheetData>
  <autoFilter ref="B6:O6" xr:uid="{00000000-0001-0000-0600-000000000000}"/>
  <mergeCells count="2">
    <mergeCell ref="D1:I1"/>
    <mergeCell ref="D2:I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6"/>
  <sheetViews>
    <sheetView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Q4" sqref="Q4"/>
    </sheetView>
  </sheetViews>
  <sheetFormatPr defaultColWidth="8.85546875" defaultRowHeight="12.75"/>
  <cols>
    <col min="1" max="2" width="8.85546875" style="38"/>
    <col min="3" max="3" width="34.140625" style="38" customWidth="1"/>
    <col min="4" max="4" width="8.85546875" style="38"/>
    <col min="5" max="5" width="12.7109375" style="38" customWidth="1"/>
    <col min="6" max="6" width="14.85546875" style="38" customWidth="1"/>
    <col min="7" max="7" width="14.5703125" style="38" customWidth="1"/>
    <col min="8" max="8" width="17" style="38" customWidth="1"/>
    <col min="9" max="9" width="16.28515625" style="38" customWidth="1"/>
    <col min="10" max="10" width="14.140625" style="38" customWidth="1"/>
    <col min="11" max="13" width="12.5703125" style="38" customWidth="1"/>
    <col min="14" max="14" width="8.85546875" style="38"/>
    <col min="15" max="15" width="11.28515625" style="38" customWidth="1"/>
    <col min="16" max="16" width="18.28515625" style="38" customWidth="1"/>
    <col min="17" max="17" width="13.5703125" style="38" customWidth="1"/>
    <col min="18" max="16384" width="8.85546875" style="38"/>
  </cols>
  <sheetData>
    <row r="1" spans="2:17"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2:17" ht="19.5">
      <c r="E2" s="573" t="s">
        <v>423</v>
      </c>
      <c r="F2" s="573"/>
      <c r="G2" s="573"/>
      <c r="H2" s="573"/>
      <c r="I2" s="573"/>
      <c r="J2" s="573"/>
      <c r="K2" s="573"/>
      <c r="L2" s="573"/>
      <c r="M2" s="108"/>
      <c r="N2" s="108"/>
      <c r="O2" s="108"/>
      <c r="P2" s="108"/>
    </row>
    <row r="3" spans="2:17" ht="16.5">
      <c r="E3" s="574" t="s">
        <v>424</v>
      </c>
      <c r="F3" s="574"/>
      <c r="G3" s="574"/>
      <c r="H3" s="574"/>
      <c r="I3" s="574"/>
      <c r="J3" s="574"/>
      <c r="K3" s="574"/>
      <c r="L3" s="574"/>
      <c r="M3" s="108"/>
      <c r="N3" s="108"/>
      <c r="O3" s="108"/>
      <c r="P3" s="108"/>
      <c r="Q3" s="214" t="s">
        <v>64</v>
      </c>
    </row>
    <row r="4" spans="2:17" ht="17.25" thickBot="1">
      <c r="E4" s="575"/>
      <c r="F4" s="575"/>
      <c r="G4" s="575"/>
      <c r="H4" s="575"/>
      <c r="I4" s="575"/>
      <c r="J4" s="575"/>
      <c r="K4" s="575"/>
      <c r="L4" s="575"/>
      <c r="M4" s="108"/>
      <c r="N4" s="108"/>
      <c r="O4" s="108"/>
      <c r="P4" s="108"/>
      <c r="Q4" s="214" t="s">
        <v>66</v>
      </c>
    </row>
    <row r="5" spans="2:17" ht="69" customHeight="1" thickBot="1">
      <c r="B5" s="255" t="s">
        <v>425</v>
      </c>
      <c r="C5" s="370" t="s">
        <v>409</v>
      </c>
      <c r="D5" s="371" t="s">
        <v>426</v>
      </c>
      <c r="E5" s="371" t="s">
        <v>427</v>
      </c>
      <c r="F5" s="371" t="s">
        <v>428</v>
      </c>
      <c r="G5" s="371" t="s">
        <v>429</v>
      </c>
      <c r="H5" s="371" t="s">
        <v>430</v>
      </c>
      <c r="I5" s="371" t="s">
        <v>431</v>
      </c>
      <c r="J5" s="371" t="s">
        <v>432</v>
      </c>
      <c r="K5" s="371" t="s">
        <v>433</v>
      </c>
      <c r="L5" s="371" t="s">
        <v>434</v>
      </c>
      <c r="M5" s="371" t="s">
        <v>435</v>
      </c>
      <c r="N5" s="371" t="s">
        <v>436</v>
      </c>
      <c r="O5" s="371" t="s">
        <v>437</v>
      </c>
      <c r="P5" s="371" t="s">
        <v>438</v>
      </c>
      <c r="Q5" s="372" t="s">
        <v>439</v>
      </c>
    </row>
    <row r="6" spans="2:17">
      <c r="B6" s="41" t="s">
        <v>84</v>
      </c>
      <c r="C6" s="196" t="s">
        <v>85</v>
      </c>
      <c r="D6" s="44" t="s">
        <v>86</v>
      </c>
      <c r="E6" s="93">
        <v>95636</v>
      </c>
      <c r="F6" s="93">
        <v>9337</v>
      </c>
      <c r="G6" s="93">
        <v>62687</v>
      </c>
      <c r="H6" s="93">
        <v>167660</v>
      </c>
      <c r="I6" s="93">
        <v>189</v>
      </c>
      <c r="J6" s="93">
        <v>93</v>
      </c>
      <c r="K6" s="93">
        <v>13195</v>
      </c>
      <c r="L6" s="93">
        <v>25728</v>
      </c>
      <c r="M6" s="93">
        <v>24579</v>
      </c>
      <c r="N6" s="93">
        <v>2130</v>
      </c>
      <c r="O6" s="93">
        <v>133979</v>
      </c>
      <c r="P6" s="93">
        <v>3478</v>
      </c>
      <c r="Q6" s="373">
        <v>379581</v>
      </c>
    </row>
    <row r="7" spans="2:17">
      <c r="B7" s="43" t="s">
        <v>87</v>
      </c>
      <c r="C7" s="196" t="s">
        <v>88</v>
      </c>
      <c r="D7" s="44" t="s">
        <v>89</v>
      </c>
      <c r="E7" s="93">
        <v>99165</v>
      </c>
      <c r="F7" s="93">
        <v>7776</v>
      </c>
      <c r="G7" s="93">
        <v>58180</v>
      </c>
      <c r="H7" s="93">
        <v>165121</v>
      </c>
      <c r="I7" s="93">
        <v>499</v>
      </c>
      <c r="J7" s="93">
        <v>89</v>
      </c>
      <c r="K7" s="93">
        <v>6737</v>
      </c>
      <c r="L7" s="93">
        <v>52716</v>
      </c>
      <c r="M7" s="93">
        <v>12272</v>
      </c>
      <c r="N7" s="93">
        <v>2613</v>
      </c>
      <c r="O7" s="93">
        <v>206483</v>
      </c>
      <c r="P7" s="93">
        <v>3683</v>
      </c>
      <c r="Q7" s="373">
        <v>453904</v>
      </c>
    </row>
    <row r="8" spans="2:17">
      <c r="B8" s="43" t="s">
        <v>90</v>
      </c>
      <c r="C8" s="196" t="s">
        <v>91</v>
      </c>
      <c r="D8" s="44" t="s">
        <v>86</v>
      </c>
      <c r="E8" s="93">
        <v>27073</v>
      </c>
      <c r="F8" s="93">
        <v>3773</v>
      </c>
      <c r="G8" s="93">
        <v>16974</v>
      </c>
      <c r="H8" s="93">
        <v>47820</v>
      </c>
      <c r="I8" s="93">
        <v>20</v>
      </c>
      <c r="J8" s="93">
        <v>87</v>
      </c>
      <c r="K8" s="93">
        <v>2747</v>
      </c>
      <c r="L8" s="93">
        <v>24274</v>
      </c>
      <c r="M8" s="93">
        <v>3943</v>
      </c>
      <c r="N8" s="93">
        <v>2130</v>
      </c>
      <c r="O8" s="93">
        <v>129792</v>
      </c>
      <c r="P8" s="93">
        <v>0</v>
      </c>
      <c r="Q8" s="373">
        <v>210920</v>
      </c>
    </row>
    <row r="9" spans="2:17">
      <c r="B9" s="43" t="s">
        <v>92</v>
      </c>
      <c r="C9" s="196" t="s">
        <v>93</v>
      </c>
      <c r="D9" s="44" t="s">
        <v>89</v>
      </c>
      <c r="E9" s="93">
        <v>121161</v>
      </c>
      <c r="F9" s="93">
        <v>9760</v>
      </c>
      <c r="G9" s="93">
        <v>64039</v>
      </c>
      <c r="H9" s="93">
        <v>194960</v>
      </c>
      <c r="I9" s="93">
        <v>101</v>
      </c>
      <c r="J9" s="93">
        <v>87</v>
      </c>
      <c r="K9" s="93">
        <v>10619</v>
      </c>
      <c r="L9" s="93">
        <v>24624</v>
      </c>
      <c r="M9" s="93">
        <v>11664</v>
      </c>
      <c r="N9" s="93">
        <v>3355</v>
      </c>
      <c r="O9" s="93">
        <v>136753</v>
      </c>
      <c r="P9" s="93">
        <v>3540</v>
      </c>
      <c r="Q9" s="373">
        <v>417141</v>
      </c>
    </row>
    <row r="10" spans="2:17">
      <c r="B10" s="43" t="s">
        <v>94</v>
      </c>
      <c r="C10" s="196" t="s">
        <v>95</v>
      </c>
      <c r="D10" s="44" t="s">
        <v>89</v>
      </c>
      <c r="E10" s="93">
        <v>114591</v>
      </c>
      <c r="F10" s="93">
        <v>2481</v>
      </c>
      <c r="G10" s="93">
        <v>30259</v>
      </c>
      <c r="H10" s="93">
        <v>147331</v>
      </c>
      <c r="I10" s="93">
        <v>30</v>
      </c>
      <c r="J10" s="93">
        <v>87</v>
      </c>
      <c r="K10" s="93">
        <v>2301</v>
      </c>
      <c r="L10" s="93">
        <v>30113</v>
      </c>
      <c r="M10" s="93">
        <v>4148</v>
      </c>
      <c r="N10" s="93">
        <v>2443</v>
      </c>
      <c r="O10" s="93">
        <v>166696</v>
      </c>
      <c r="P10" s="93">
        <v>3538</v>
      </c>
      <c r="Q10" s="373">
        <v>356820</v>
      </c>
    </row>
    <row r="11" spans="2:17">
      <c r="B11" s="43" t="s">
        <v>96</v>
      </c>
      <c r="C11" s="196" t="s">
        <v>97</v>
      </c>
      <c r="D11" s="44" t="s">
        <v>89</v>
      </c>
      <c r="E11" s="93">
        <v>55868</v>
      </c>
      <c r="F11" s="93">
        <v>2891</v>
      </c>
      <c r="G11" s="93">
        <v>35882</v>
      </c>
      <c r="H11" s="93">
        <v>94641</v>
      </c>
      <c r="I11" s="93">
        <v>26</v>
      </c>
      <c r="J11" s="93">
        <v>87</v>
      </c>
      <c r="K11" s="93">
        <v>1684</v>
      </c>
      <c r="L11" s="93">
        <v>30111</v>
      </c>
      <c r="M11" s="93">
        <v>6644</v>
      </c>
      <c r="N11" s="93">
        <v>2443</v>
      </c>
      <c r="O11" s="93">
        <v>166680</v>
      </c>
      <c r="P11" s="93">
        <v>0</v>
      </c>
      <c r="Q11" s="373">
        <v>259505</v>
      </c>
    </row>
    <row r="12" spans="2:17">
      <c r="B12" s="43" t="s">
        <v>98</v>
      </c>
      <c r="C12" s="196" t="s">
        <v>99</v>
      </c>
      <c r="D12" s="44" t="s">
        <v>86</v>
      </c>
      <c r="E12" s="93">
        <v>36855</v>
      </c>
      <c r="F12" s="93">
        <v>184</v>
      </c>
      <c r="G12" s="93">
        <v>15169</v>
      </c>
      <c r="H12" s="93">
        <v>52208</v>
      </c>
      <c r="I12" s="93">
        <v>5</v>
      </c>
      <c r="J12" s="93">
        <v>87</v>
      </c>
      <c r="K12" s="93">
        <v>2350</v>
      </c>
      <c r="L12" s="93">
        <v>24274</v>
      </c>
      <c r="M12" s="93">
        <v>2825</v>
      </c>
      <c r="N12" s="93">
        <v>2130</v>
      </c>
      <c r="O12" s="93">
        <v>129792</v>
      </c>
      <c r="P12" s="93">
        <v>0</v>
      </c>
      <c r="Q12" s="373">
        <v>213816</v>
      </c>
    </row>
    <row r="13" spans="2:17">
      <c r="B13" s="43" t="s">
        <v>100</v>
      </c>
      <c r="C13" s="196" t="s">
        <v>101</v>
      </c>
      <c r="D13" s="44" t="s">
        <v>86</v>
      </c>
      <c r="E13" s="93">
        <v>50237</v>
      </c>
      <c r="F13" s="93">
        <v>6033</v>
      </c>
      <c r="G13" s="93">
        <v>47395</v>
      </c>
      <c r="H13" s="93">
        <v>103665</v>
      </c>
      <c r="I13" s="93">
        <v>43</v>
      </c>
      <c r="J13" s="93">
        <v>89</v>
      </c>
      <c r="K13" s="93">
        <v>3747</v>
      </c>
      <c r="L13" s="93">
        <v>30111</v>
      </c>
      <c r="M13" s="93">
        <v>4608</v>
      </c>
      <c r="N13" s="93">
        <v>2444</v>
      </c>
      <c r="O13" s="93">
        <v>166680</v>
      </c>
      <c r="P13" s="93">
        <v>3540</v>
      </c>
      <c r="Q13" s="373">
        <v>316356</v>
      </c>
    </row>
    <row r="14" spans="2:17">
      <c r="B14" s="43" t="s">
        <v>102</v>
      </c>
      <c r="C14" s="196" t="s">
        <v>103</v>
      </c>
      <c r="D14" s="44" t="s">
        <v>86</v>
      </c>
      <c r="E14" s="93">
        <v>92255</v>
      </c>
      <c r="F14" s="93">
        <v>15091</v>
      </c>
      <c r="G14" s="93">
        <v>49068</v>
      </c>
      <c r="H14" s="93">
        <v>156414</v>
      </c>
      <c r="I14" s="93">
        <v>155</v>
      </c>
      <c r="J14" s="93">
        <v>88</v>
      </c>
      <c r="K14" s="93">
        <v>2122</v>
      </c>
      <c r="L14" s="93">
        <v>24685</v>
      </c>
      <c r="M14" s="93">
        <v>7335</v>
      </c>
      <c r="N14" s="93">
        <v>2130</v>
      </c>
      <c r="O14" s="93">
        <v>152109</v>
      </c>
      <c r="P14" s="93">
        <v>0</v>
      </c>
      <c r="Q14" s="373">
        <v>350038</v>
      </c>
    </row>
    <row r="15" spans="2:17">
      <c r="B15" s="43" t="s">
        <v>104</v>
      </c>
      <c r="C15" s="196" t="s">
        <v>105</v>
      </c>
      <c r="D15" s="44" t="s">
        <v>86</v>
      </c>
      <c r="E15" s="93">
        <v>249098</v>
      </c>
      <c r="F15" s="93">
        <v>22601</v>
      </c>
      <c r="G15" s="93">
        <v>171451</v>
      </c>
      <c r="H15" s="93">
        <v>443150</v>
      </c>
      <c r="I15" s="93">
        <v>426</v>
      </c>
      <c r="J15" s="93">
        <v>95</v>
      </c>
      <c r="K15" s="93">
        <v>36950</v>
      </c>
      <c r="L15" s="93">
        <v>59641</v>
      </c>
      <c r="M15" s="93">
        <v>17182</v>
      </c>
      <c r="N15" s="93">
        <v>2620</v>
      </c>
      <c r="O15" s="93">
        <v>221484</v>
      </c>
      <c r="P15" s="93">
        <v>3683</v>
      </c>
      <c r="Q15" s="373">
        <v>785406</v>
      </c>
    </row>
    <row r="16" spans="2:17">
      <c r="B16" s="43" t="s">
        <v>106</v>
      </c>
      <c r="C16" s="196" t="s">
        <v>107</v>
      </c>
      <c r="D16" s="44" t="s">
        <v>86</v>
      </c>
      <c r="E16" s="93">
        <v>63507</v>
      </c>
      <c r="F16" s="93">
        <v>6463</v>
      </c>
      <c r="G16" s="93">
        <v>36019</v>
      </c>
      <c r="H16" s="93">
        <v>105989</v>
      </c>
      <c r="I16" s="93">
        <v>101</v>
      </c>
      <c r="J16" s="93">
        <v>88</v>
      </c>
      <c r="K16" s="93">
        <v>2489</v>
      </c>
      <c r="L16" s="93">
        <v>30419</v>
      </c>
      <c r="M16" s="93">
        <v>1142</v>
      </c>
      <c r="N16" s="93">
        <v>2473</v>
      </c>
      <c r="O16" s="93">
        <v>168209</v>
      </c>
      <c r="P16" s="93">
        <v>3538</v>
      </c>
      <c r="Q16" s="373">
        <v>315025</v>
      </c>
    </row>
    <row r="17" spans="2:17">
      <c r="B17" s="43" t="s">
        <v>108</v>
      </c>
      <c r="C17" s="196" t="s">
        <v>109</v>
      </c>
      <c r="D17" s="44" t="s">
        <v>86</v>
      </c>
      <c r="E17" s="93">
        <v>101550</v>
      </c>
      <c r="F17" s="93">
        <v>14287</v>
      </c>
      <c r="G17" s="93">
        <v>93187</v>
      </c>
      <c r="H17" s="93">
        <v>209024</v>
      </c>
      <c r="I17" s="93">
        <v>54</v>
      </c>
      <c r="J17" s="93">
        <v>91</v>
      </c>
      <c r="K17" s="93">
        <v>6589</v>
      </c>
      <c r="L17" s="93">
        <v>51653</v>
      </c>
      <c r="M17" s="93">
        <v>10710</v>
      </c>
      <c r="N17" s="93">
        <v>5900</v>
      </c>
      <c r="O17" s="93">
        <v>155774</v>
      </c>
      <c r="P17" s="93">
        <v>3590</v>
      </c>
      <c r="Q17" s="373">
        <v>443665</v>
      </c>
    </row>
    <row r="18" spans="2:17">
      <c r="B18" s="43" t="s">
        <v>110</v>
      </c>
      <c r="C18" s="196" t="s">
        <v>111</v>
      </c>
      <c r="D18" s="44" t="s">
        <v>86</v>
      </c>
      <c r="E18" s="93">
        <v>49717</v>
      </c>
      <c r="F18" s="93">
        <v>8840</v>
      </c>
      <c r="G18" s="93">
        <v>34223</v>
      </c>
      <c r="H18" s="93">
        <v>92780</v>
      </c>
      <c r="I18" s="93">
        <v>108</v>
      </c>
      <c r="J18" s="93">
        <v>88</v>
      </c>
      <c r="K18" s="93">
        <v>4437</v>
      </c>
      <c r="L18" s="93">
        <v>52716</v>
      </c>
      <c r="M18" s="93">
        <v>9691</v>
      </c>
      <c r="N18" s="93">
        <v>2613</v>
      </c>
      <c r="O18" s="93">
        <v>206483</v>
      </c>
      <c r="P18" s="93">
        <v>3683</v>
      </c>
      <c r="Q18" s="373">
        <v>372906</v>
      </c>
    </row>
    <row r="19" spans="2:17">
      <c r="B19" s="43" t="s">
        <v>112</v>
      </c>
      <c r="C19" s="196" t="s">
        <v>113</v>
      </c>
      <c r="D19" s="44" t="s">
        <v>86</v>
      </c>
      <c r="E19" s="93">
        <v>60015</v>
      </c>
      <c r="F19" s="93">
        <v>4749</v>
      </c>
      <c r="G19" s="93">
        <v>27135</v>
      </c>
      <c r="H19" s="93">
        <v>91899</v>
      </c>
      <c r="I19" s="93">
        <v>44</v>
      </c>
      <c r="J19" s="93">
        <v>90</v>
      </c>
      <c r="K19" s="93">
        <v>4664</v>
      </c>
      <c r="L19" s="93">
        <v>54662</v>
      </c>
      <c r="M19" s="93">
        <v>5995</v>
      </c>
      <c r="N19" s="93">
        <v>3141</v>
      </c>
      <c r="O19" s="93">
        <v>208096</v>
      </c>
      <c r="P19" s="93">
        <v>3683</v>
      </c>
      <c r="Q19" s="373">
        <v>372597</v>
      </c>
    </row>
    <row r="20" spans="2:17">
      <c r="B20" s="43" t="s">
        <v>114</v>
      </c>
      <c r="C20" s="196" t="s">
        <v>115</v>
      </c>
      <c r="D20" s="44" t="s">
        <v>86</v>
      </c>
      <c r="E20" s="93">
        <v>23803</v>
      </c>
      <c r="F20" s="93">
        <v>2474</v>
      </c>
      <c r="G20" s="93">
        <v>16247</v>
      </c>
      <c r="H20" s="93">
        <v>42524</v>
      </c>
      <c r="I20" s="93">
        <v>37</v>
      </c>
      <c r="J20" s="93">
        <v>88</v>
      </c>
      <c r="K20" s="93">
        <v>974</v>
      </c>
      <c r="L20" s="93">
        <v>30110</v>
      </c>
      <c r="M20" s="93">
        <v>2529</v>
      </c>
      <c r="N20" s="93">
        <v>2442</v>
      </c>
      <c r="O20" s="93">
        <v>166679</v>
      </c>
      <c r="P20" s="93">
        <v>3537</v>
      </c>
      <c r="Q20" s="373">
        <v>249004</v>
      </c>
    </row>
    <row r="21" spans="2:17">
      <c r="B21" s="43" t="s">
        <v>116</v>
      </c>
      <c r="C21" s="196" t="s">
        <v>117</v>
      </c>
      <c r="D21" s="44" t="s">
        <v>86</v>
      </c>
      <c r="E21" s="93">
        <v>70706</v>
      </c>
      <c r="F21" s="93">
        <v>9541</v>
      </c>
      <c r="G21" s="93">
        <v>60871</v>
      </c>
      <c r="H21" s="93">
        <v>141118</v>
      </c>
      <c r="I21" s="93">
        <v>209</v>
      </c>
      <c r="J21" s="93">
        <v>93</v>
      </c>
      <c r="K21" s="93">
        <v>7333</v>
      </c>
      <c r="L21" s="93">
        <v>52773</v>
      </c>
      <c r="M21" s="93">
        <v>22624</v>
      </c>
      <c r="N21" s="93">
        <v>2613</v>
      </c>
      <c r="O21" s="93">
        <v>206546</v>
      </c>
      <c r="P21" s="93">
        <v>3683</v>
      </c>
      <c r="Q21" s="373">
        <v>446114</v>
      </c>
    </row>
    <row r="22" spans="2:17">
      <c r="B22" s="43" t="s">
        <v>118</v>
      </c>
      <c r="C22" s="196" t="s">
        <v>119</v>
      </c>
      <c r="D22" s="44" t="s">
        <v>120</v>
      </c>
      <c r="E22" s="93">
        <v>95922</v>
      </c>
      <c r="F22" s="93">
        <v>9496</v>
      </c>
      <c r="G22" s="93">
        <v>85714</v>
      </c>
      <c r="H22" s="93">
        <v>191132</v>
      </c>
      <c r="I22" s="93">
        <v>149</v>
      </c>
      <c r="J22" s="93">
        <v>87</v>
      </c>
      <c r="K22" s="93">
        <v>8320</v>
      </c>
      <c r="L22" s="93">
        <v>53227</v>
      </c>
      <c r="M22" s="93">
        <v>12795</v>
      </c>
      <c r="N22" s="93">
        <v>2613</v>
      </c>
      <c r="O22" s="93">
        <v>207918</v>
      </c>
      <c r="P22" s="93">
        <v>3683</v>
      </c>
      <c r="Q22" s="373">
        <v>479953</v>
      </c>
    </row>
    <row r="23" spans="2:17">
      <c r="B23" s="43" t="s">
        <v>121</v>
      </c>
      <c r="C23" s="196" t="s">
        <v>122</v>
      </c>
      <c r="D23" s="44" t="s">
        <v>86</v>
      </c>
      <c r="E23" s="93">
        <v>396366</v>
      </c>
      <c r="F23" s="93">
        <v>60186</v>
      </c>
      <c r="G23" s="93">
        <v>333338</v>
      </c>
      <c r="H23" s="93">
        <v>789890</v>
      </c>
      <c r="I23" s="93">
        <v>1379</v>
      </c>
      <c r="J23" s="93">
        <v>120</v>
      </c>
      <c r="K23" s="93">
        <v>49579</v>
      </c>
      <c r="L23" s="93">
        <v>255660</v>
      </c>
      <c r="M23" s="93">
        <v>30663</v>
      </c>
      <c r="N23" s="93">
        <v>105731</v>
      </c>
      <c r="O23" s="93">
        <v>396311</v>
      </c>
      <c r="P23" s="93">
        <v>3406</v>
      </c>
      <c r="Q23" s="373">
        <v>1670031</v>
      </c>
    </row>
    <row r="24" spans="2:17">
      <c r="B24" s="43" t="s">
        <v>123</v>
      </c>
      <c r="C24" s="196" t="s">
        <v>124</v>
      </c>
      <c r="D24" s="44" t="s">
        <v>86</v>
      </c>
      <c r="E24" s="93">
        <v>50456</v>
      </c>
      <c r="F24" s="93">
        <v>3946</v>
      </c>
      <c r="G24" s="93">
        <v>28177</v>
      </c>
      <c r="H24" s="93">
        <v>82579</v>
      </c>
      <c r="I24" s="93">
        <v>1839</v>
      </c>
      <c r="J24" s="93">
        <v>92</v>
      </c>
      <c r="K24" s="93">
        <v>4172</v>
      </c>
      <c r="L24" s="93">
        <v>30111</v>
      </c>
      <c r="M24" s="93">
        <v>6956</v>
      </c>
      <c r="N24" s="93">
        <v>2443</v>
      </c>
      <c r="O24" s="93">
        <v>166680</v>
      </c>
      <c r="P24" s="93">
        <v>50</v>
      </c>
      <c r="Q24" s="373">
        <v>294946</v>
      </c>
    </row>
    <row r="25" spans="2:17">
      <c r="B25" s="43" t="s">
        <v>125</v>
      </c>
      <c r="C25" s="196" t="s">
        <v>126</v>
      </c>
      <c r="D25" s="44" t="s">
        <v>86</v>
      </c>
      <c r="E25" s="93">
        <v>58191</v>
      </c>
      <c r="F25" s="93">
        <v>3582</v>
      </c>
      <c r="G25" s="93">
        <v>29451</v>
      </c>
      <c r="H25" s="93">
        <v>91224</v>
      </c>
      <c r="I25" s="93">
        <v>77</v>
      </c>
      <c r="J25" s="93">
        <v>90</v>
      </c>
      <c r="K25" s="93">
        <v>2017</v>
      </c>
      <c r="L25" s="93">
        <v>30111</v>
      </c>
      <c r="M25" s="93">
        <v>4020</v>
      </c>
      <c r="N25" s="93">
        <v>2443</v>
      </c>
      <c r="O25" s="93">
        <v>166680</v>
      </c>
      <c r="P25" s="93">
        <v>3538</v>
      </c>
      <c r="Q25" s="373">
        <v>304629</v>
      </c>
    </row>
    <row r="26" spans="2:17">
      <c r="B26" s="43" t="s">
        <v>127</v>
      </c>
      <c r="C26" s="196" t="s">
        <v>128</v>
      </c>
      <c r="D26" s="44" t="s">
        <v>86</v>
      </c>
      <c r="E26" s="93">
        <v>80337</v>
      </c>
      <c r="F26" s="93">
        <v>6042</v>
      </c>
      <c r="G26" s="93">
        <v>41365</v>
      </c>
      <c r="H26" s="93">
        <v>127744</v>
      </c>
      <c r="I26" s="93">
        <v>296</v>
      </c>
      <c r="J26" s="93">
        <v>86</v>
      </c>
      <c r="K26" s="93">
        <v>2515</v>
      </c>
      <c r="L26" s="93">
        <v>30111</v>
      </c>
      <c r="M26" s="93">
        <v>8540</v>
      </c>
      <c r="N26" s="93">
        <v>2443</v>
      </c>
      <c r="O26" s="93">
        <v>167011</v>
      </c>
      <c r="P26" s="93">
        <v>3538</v>
      </c>
      <c r="Q26" s="373">
        <v>342634</v>
      </c>
    </row>
    <row r="27" spans="2:17">
      <c r="B27" s="43" t="s">
        <v>129</v>
      </c>
      <c r="C27" s="196" t="s">
        <v>130</v>
      </c>
      <c r="D27" s="44" t="s">
        <v>89</v>
      </c>
      <c r="E27" s="93">
        <v>137882</v>
      </c>
      <c r="F27" s="93">
        <v>8305</v>
      </c>
      <c r="G27" s="93">
        <v>62786</v>
      </c>
      <c r="H27" s="93">
        <v>208973</v>
      </c>
      <c r="I27" s="93">
        <v>39</v>
      </c>
      <c r="J27" s="93">
        <v>92</v>
      </c>
      <c r="K27" s="93">
        <v>6616</v>
      </c>
      <c r="L27" s="93">
        <v>27608</v>
      </c>
      <c r="M27" s="93">
        <v>9493</v>
      </c>
      <c r="N27" s="93">
        <v>2502</v>
      </c>
      <c r="O27" s="93">
        <v>141377</v>
      </c>
      <c r="P27" s="93">
        <v>3757</v>
      </c>
      <c r="Q27" s="373">
        <v>929617</v>
      </c>
    </row>
    <row r="28" spans="2:17">
      <c r="B28" s="43" t="s">
        <v>131</v>
      </c>
      <c r="C28" s="196" t="s">
        <v>132</v>
      </c>
      <c r="D28" s="44" t="s">
        <v>86</v>
      </c>
      <c r="E28" s="93">
        <v>228836</v>
      </c>
      <c r="F28" s="93">
        <v>35441</v>
      </c>
      <c r="G28" s="93">
        <v>184196</v>
      </c>
      <c r="H28" s="93">
        <v>448473</v>
      </c>
      <c r="I28" s="93">
        <v>500</v>
      </c>
      <c r="J28" s="93">
        <v>105</v>
      </c>
      <c r="K28" s="93">
        <v>24879</v>
      </c>
      <c r="L28" s="93">
        <v>52716</v>
      </c>
      <c r="M28" s="93">
        <v>39290</v>
      </c>
      <c r="N28" s="93">
        <v>2613</v>
      </c>
      <c r="O28" s="93">
        <v>206483</v>
      </c>
      <c r="P28" s="93">
        <v>3683</v>
      </c>
      <c r="Q28" s="373">
        <v>785919</v>
      </c>
    </row>
    <row r="29" spans="2:17">
      <c r="B29" s="43" t="s">
        <v>133</v>
      </c>
      <c r="C29" s="196" t="s">
        <v>134</v>
      </c>
      <c r="D29" s="44" t="s">
        <v>86</v>
      </c>
      <c r="E29" s="93">
        <v>173988</v>
      </c>
      <c r="F29" s="93">
        <v>23983</v>
      </c>
      <c r="G29" s="93">
        <v>87689</v>
      </c>
      <c r="H29" s="93">
        <v>285660</v>
      </c>
      <c r="I29" s="93">
        <v>84</v>
      </c>
      <c r="J29" s="93">
        <v>104</v>
      </c>
      <c r="K29" s="93">
        <v>13104</v>
      </c>
      <c r="L29" s="93">
        <v>68112</v>
      </c>
      <c r="M29" s="93">
        <v>17895</v>
      </c>
      <c r="N29" s="93">
        <v>3084</v>
      </c>
      <c r="O29" s="93">
        <v>252556</v>
      </c>
      <c r="P29" s="93">
        <v>7366</v>
      </c>
      <c r="Q29" s="373">
        <v>649311</v>
      </c>
    </row>
    <row r="30" spans="2:17">
      <c r="B30" s="43" t="s">
        <v>135</v>
      </c>
      <c r="C30" s="196" t="s">
        <v>136</v>
      </c>
      <c r="D30" s="44" t="s">
        <v>86</v>
      </c>
      <c r="E30" s="93">
        <v>31261</v>
      </c>
      <c r="F30" s="93">
        <v>3308</v>
      </c>
      <c r="G30" s="93">
        <v>23990</v>
      </c>
      <c r="H30" s="93">
        <v>58559</v>
      </c>
      <c r="I30" s="93">
        <v>1</v>
      </c>
      <c r="J30" s="93">
        <v>92</v>
      </c>
      <c r="K30" s="93">
        <v>3162</v>
      </c>
      <c r="L30" s="93">
        <v>30201</v>
      </c>
      <c r="M30" s="93">
        <v>2680</v>
      </c>
      <c r="N30" s="93">
        <v>2447</v>
      </c>
      <c r="O30" s="93">
        <v>166954</v>
      </c>
      <c r="P30" s="93">
        <v>3605</v>
      </c>
      <c r="Q30" s="373">
        <v>268318</v>
      </c>
    </row>
    <row r="31" spans="2:17">
      <c r="B31" s="43" t="s">
        <v>137</v>
      </c>
      <c r="C31" s="196" t="s">
        <v>138</v>
      </c>
      <c r="D31" s="44" t="s">
        <v>86</v>
      </c>
      <c r="E31" s="93">
        <v>48708</v>
      </c>
      <c r="F31" s="93">
        <v>2267</v>
      </c>
      <c r="G31" s="93">
        <v>32001</v>
      </c>
      <c r="H31" s="93">
        <v>82976</v>
      </c>
      <c r="I31" s="93">
        <v>36</v>
      </c>
      <c r="J31" s="93">
        <v>86</v>
      </c>
      <c r="K31" s="93">
        <v>6241</v>
      </c>
      <c r="L31" s="93">
        <v>34353</v>
      </c>
      <c r="M31" s="93">
        <v>2366</v>
      </c>
      <c r="N31" s="93">
        <v>2751</v>
      </c>
      <c r="O31" s="93">
        <v>193375</v>
      </c>
      <c r="P31" s="93">
        <v>7076</v>
      </c>
      <c r="Q31" s="373">
        <v>331720</v>
      </c>
    </row>
    <row r="32" spans="2:17">
      <c r="B32" s="43" t="s">
        <v>139</v>
      </c>
      <c r="C32" s="196" t="s">
        <v>140</v>
      </c>
      <c r="D32" s="44" t="s">
        <v>86</v>
      </c>
      <c r="E32" s="93">
        <v>323308</v>
      </c>
      <c r="F32" s="93">
        <v>26848</v>
      </c>
      <c r="G32" s="93">
        <v>228072</v>
      </c>
      <c r="H32" s="93">
        <v>578228</v>
      </c>
      <c r="I32" s="93">
        <v>312</v>
      </c>
      <c r="J32" s="93">
        <v>107</v>
      </c>
      <c r="K32" s="93">
        <v>32935</v>
      </c>
      <c r="L32" s="93">
        <v>38557</v>
      </c>
      <c r="M32" s="93">
        <v>53549</v>
      </c>
      <c r="N32" s="93">
        <v>2130</v>
      </c>
      <c r="O32" s="93">
        <v>177012</v>
      </c>
      <c r="P32" s="93">
        <v>3758</v>
      </c>
      <c r="Q32" s="373">
        <v>888524</v>
      </c>
    </row>
    <row r="33" spans="2:17">
      <c r="B33" s="43" t="s">
        <v>141</v>
      </c>
      <c r="C33" s="196" t="s">
        <v>142</v>
      </c>
      <c r="D33" s="44" t="s">
        <v>89</v>
      </c>
      <c r="E33" s="93">
        <v>131752</v>
      </c>
      <c r="F33" s="93">
        <v>8816</v>
      </c>
      <c r="G33" s="93">
        <v>73405</v>
      </c>
      <c r="H33" s="93">
        <v>213973</v>
      </c>
      <c r="I33" s="93">
        <v>159</v>
      </c>
      <c r="J33" s="93">
        <v>95</v>
      </c>
      <c r="K33" s="93">
        <v>6897</v>
      </c>
      <c r="L33" s="93">
        <v>25077</v>
      </c>
      <c r="M33" s="93">
        <v>19689</v>
      </c>
      <c r="N33" s="93">
        <v>2130</v>
      </c>
      <c r="O33" s="93">
        <v>132873</v>
      </c>
      <c r="P33" s="93">
        <v>0</v>
      </c>
      <c r="Q33" s="373">
        <v>407118</v>
      </c>
    </row>
    <row r="34" spans="2:17">
      <c r="B34" s="43" t="s">
        <v>143</v>
      </c>
      <c r="C34" s="196" t="s">
        <v>144</v>
      </c>
      <c r="D34" s="44" t="s">
        <v>86</v>
      </c>
      <c r="E34" s="93">
        <v>65884</v>
      </c>
      <c r="F34" s="93">
        <v>3579</v>
      </c>
      <c r="G34" s="93">
        <v>27570</v>
      </c>
      <c r="H34" s="93">
        <v>97033</v>
      </c>
      <c r="I34" s="93">
        <v>76</v>
      </c>
      <c r="J34" s="93">
        <v>89</v>
      </c>
      <c r="K34" s="93">
        <v>1652</v>
      </c>
      <c r="L34" s="93">
        <v>24499</v>
      </c>
      <c r="M34" s="93">
        <v>1630</v>
      </c>
      <c r="N34" s="93">
        <v>2130</v>
      </c>
      <c r="O34" s="93">
        <v>131774</v>
      </c>
      <c r="P34" s="93">
        <v>0</v>
      </c>
      <c r="Q34" s="373">
        <v>259619</v>
      </c>
    </row>
    <row r="35" spans="2:17">
      <c r="B35" s="43" t="s">
        <v>145</v>
      </c>
      <c r="C35" s="196" t="s">
        <v>146</v>
      </c>
      <c r="D35" s="44" t="s">
        <v>120</v>
      </c>
      <c r="E35" s="93">
        <v>16196</v>
      </c>
      <c r="F35" s="93">
        <v>2753</v>
      </c>
      <c r="G35" s="93">
        <v>11731</v>
      </c>
      <c r="H35" s="93">
        <v>30680</v>
      </c>
      <c r="I35" s="93">
        <v>74</v>
      </c>
      <c r="J35" s="93">
        <v>88</v>
      </c>
      <c r="K35" s="93">
        <v>580</v>
      </c>
      <c r="L35" s="93">
        <v>30111</v>
      </c>
      <c r="M35" s="93">
        <v>1596</v>
      </c>
      <c r="N35" s="93">
        <v>2443</v>
      </c>
      <c r="O35" s="93">
        <v>166680</v>
      </c>
      <c r="P35" s="93">
        <v>3538</v>
      </c>
      <c r="Q35" s="373">
        <v>236316</v>
      </c>
    </row>
    <row r="36" spans="2:17">
      <c r="B36" s="43" t="s">
        <v>147</v>
      </c>
      <c r="C36" s="196" t="s">
        <v>148</v>
      </c>
      <c r="D36" s="44" t="s">
        <v>89</v>
      </c>
      <c r="E36" s="93">
        <v>143845</v>
      </c>
      <c r="F36" s="93">
        <v>8338</v>
      </c>
      <c r="G36" s="93">
        <v>78859</v>
      </c>
      <c r="H36" s="93">
        <v>231042</v>
      </c>
      <c r="I36" s="93">
        <v>294</v>
      </c>
      <c r="J36" s="93">
        <v>88</v>
      </c>
      <c r="K36" s="93">
        <v>10489</v>
      </c>
      <c r="L36" s="93">
        <v>31069</v>
      </c>
      <c r="M36" s="93">
        <v>18907</v>
      </c>
      <c r="N36" s="93">
        <v>2443</v>
      </c>
      <c r="O36" s="93">
        <v>170430</v>
      </c>
      <c r="P36" s="93">
        <v>3538</v>
      </c>
      <c r="Q36" s="373">
        <v>472534</v>
      </c>
    </row>
    <row r="37" spans="2:17">
      <c r="B37" s="43" t="s">
        <v>149</v>
      </c>
      <c r="C37" s="196" t="s">
        <v>150</v>
      </c>
      <c r="D37" s="44" t="s">
        <v>86</v>
      </c>
      <c r="E37" s="93">
        <v>329371</v>
      </c>
      <c r="F37" s="93">
        <v>23392</v>
      </c>
      <c r="G37" s="93">
        <v>184026</v>
      </c>
      <c r="H37" s="93">
        <v>536789</v>
      </c>
      <c r="I37" s="93">
        <v>818</v>
      </c>
      <c r="J37" s="93">
        <v>116</v>
      </c>
      <c r="K37" s="93">
        <v>30965</v>
      </c>
      <c r="L37" s="93">
        <v>58917</v>
      </c>
      <c r="M37" s="93">
        <v>38575</v>
      </c>
      <c r="N37" s="93">
        <v>2846</v>
      </c>
      <c r="O37" s="93">
        <v>255437</v>
      </c>
      <c r="P37" s="93">
        <v>3760</v>
      </c>
      <c r="Q37" s="373">
        <v>931428</v>
      </c>
    </row>
    <row r="38" spans="2:17">
      <c r="B38" s="43" t="s">
        <v>151</v>
      </c>
      <c r="C38" s="196" t="s">
        <v>152</v>
      </c>
      <c r="D38" s="44" t="s">
        <v>86</v>
      </c>
      <c r="E38" s="93">
        <v>57346</v>
      </c>
      <c r="F38" s="93">
        <v>4487</v>
      </c>
      <c r="G38" s="93">
        <v>41270</v>
      </c>
      <c r="H38" s="93">
        <v>103103</v>
      </c>
      <c r="I38" s="93">
        <v>141</v>
      </c>
      <c r="J38" s="93">
        <v>88</v>
      </c>
      <c r="K38" s="93">
        <v>1473</v>
      </c>
      <c r="L38" s="93">
        <v>30111</v>
      </c>
      <c r="M38" s="93">
        <v>5252</v>
      </c>
      <c r="N38" s="93">
        <v>2443</v>
      </c>
      <c r="O38" s="93">
        <v>166680</v>
      </c>
      <c r="P38" s="93">
        <v>3538</v>
      </c>
      <c r="Q38" s="373">
        <v>314125</v>
      </c>
    </row>
    <row r="39" spans="2:17">
      <c r="B39" s="43" t="s">
        <v>153</v>
      </c>
      <c r="C39" s="196" t="s">
        <v>154</v>
      </c>
      <c r="D39" s="44" t="s">
        <v>86</v>
      </c>
      <c r="E39" s="93">
        <v>213807</v>
      </c>
      <c r="F39" s="93">
        <v>20223</v>
      </c>
      <c r="G39" s="93">
        <v>124605</v>
      </c>
      <c r="H39" s="93">
        <v>358635</v>
      </c>
      <c r="I39" s="93">
        <v>114</v>
      </c>
      <c r="J39" s="93">
        <v>94</v>
      </c>
      <c r="K39" s="93">
        <v>11202</v>
      </c>
      <c r="L39" s="93">
        <v>53054</v>
      </c>
      <c r="M39" s="93">
        <v>28414</v>
      </c>
      <c r="N39" s="93">
        <v>2629</v>
      </c>
      <c r="O39" s="93">
        <v>207888</v>
      </c>
      <c r="P39" s="93">
        <v>3683</v>
      </c>
      <c r="Q39" s="373">
        <v>668470</v>
      </c>
    </row>
    <row r="40" spans="2:17">
      <c r="B40" s="43" t="s">
        <v>155</v>
      </c>
      <c r="C40" s="196" t="s">
        <v>156</v>
      </c>
      <c r="D40" s="44" t="s">
        <v>120</v>
      </c>
      <c r="E40" s="93">
        <v>26393</v>
      </c>
      <c r="F40" s="93">
        <v>2717</v>
      </c>
      <c r="G40" s="93">
        <v>11889</v>
      </c>
      <c r="H40" s="93">
        <v>40999</v>
      </c>
      <c r="I40" s="93">
        <v>9</v>
      </c>
      <c r="J40" s="93">
        <v>100</v>
      </c>
      <c r="K40" s="93">
        <v>1483</v>
      </c>
      <c r="L40" s="93">
        <v>30149</v>
      </c>
      <c r="M40" s="93">
        <v>2507</v>
      </c>
      <c r="N40" s="93">
        <v>2443</v>
      </c>
      <c r="O40" s="93">
        <v>166883</v>
      </c>
      <c r="P40" s="93">
        <v>3538</v>
      </c>
      <c r="Q40" s="373">
        <v>249125</v>
      </c>
    </row>
    <row r="41" spans="2:17">
      <c r="B41" s="43" t="s">
        <v>157</v>
      </c>
      <c r="C41" s="196" t="s">
        <v>158</v>
      </c>
      <c r="D41" s="44" t="s">
        <v>120</v>
      </c>
      <c r="E41" s="93">
        <v>5451</v>
      </c>
      <c r="F41" s="93">
        <v>992</v>
      </c>
      <c r="G41" s="93">
        <v>4821</v>
      </c>
      <c r="H41" s="93">
        <v>11264</v>
      </c>
      <c r="I41" s="93">
        <v>9</v>
      </c>
      <c r="J41" s="93">
        <v>88</v>
      </c>
      <c r="K41" s="93">
        <v>243</v>
      </c>
      <c r="L41" s="93">
        <v>26422</v>
      </c>
      <c r="M41" s="93">
        <v>1180</v>
      </c>
      <c r="N41" s="93">
        <v>2609</v>
      </c>
      <c r="O41" s="93">
        <v>131467</v>
      </c>
      <c r="P41" s="93">
        <v>0</v>
      </c>
      <c r="Q41" s="373">
        <v>173442</v>
      </c>
    </row>
    <row r="42" spans="2:17">
      <c r="B42" s="43" t="s">
        <v>159</v>
      </c>
      <c r="C42" s="196" t="s">
        <v>160</v>
      </c>
      <c r="D42" s="44" t="s">
        <v>161</v>
      </c>
      <c r="E42" s="93">
        <v>10836</v>
      </c>
      <c r="F42" s="93">
        <v>413</v>
      </c>
      <c r="G42" s="93">
        <v>4261</v>
      </c>
      <c r="H42" s="93">
        <v>15510</v>
      </c>
      <c r="I42" s="93">
        <v>12</v>
      </c>
      <c r="J42" s="93">
        <v>86</v>
      </c>
      <c r="K42" s="93">
        <v>1441</v>
      </c>
      <c r="L42" s="93">
        <v>30111</v>
      </c>
      <c r="M42" s="93">
        <v>0</v>
      </c>
      <c r="N42" s="93">
        <v>2443</v>
      </c>
      <c r="O42" s="93">
        <v>92904</v>
      </c>
      <c r="P42" s="93">
        <v>3538</v>
      </c>
      <c r="Q42" s="373">
        <v>146045</v>
      </c>
    </row>
    <row r="43" spans="2:17">
      <c r="B43" s="43" t="s">
        <v>162</v>
      </c>
      <c r="C43" s="196" t="s">
        <v>163</v>
      </c>
      <c r="D43" s="44" t="s">
        <v>86</v>
      </c>
      <c r="E43" s="93">
        <v>61592</v>
      </c>
      <c r="F43" s="93">
        <v>5952</v>
      </c>
      <c r="G43" s="93">
        <v>37161</v>
      </c>
      <c r="H43" s="93">
        <v>104705</v>
      </c>
      <c r="I43" s="93">
        <v>16</v>
      </c>
      <c r="J43" s="93">
        <v>91</v>
      </c>
      <c r="K43" s="93">
        <v>2600</v>
      </c>
      <c r="L43" s="93">
        <v>30111</v>
      </c>
      <c r="M43" s="93">
        <v>7015</v>
      </c>
      <c r="N43" s="93">
        <v>2443</v>
      </c>
      <c r="O43" s="93">
        <v>166680</v>
      </c>
      <c r="P43" s="93">
        <v>3538</v>
      </c>
      <c r="Q43" s="373">
        <v>318813</v>
      </c>
    </row>
    <row r="44" spans="2:17">
      <c r="B44" s="43" t="s">
        <v>164</v>
      </c>
      <c r="C44" s="196" t="s">
        <v>165</v>
      </c>
      <c r="D44" s="44" t="s">
        <v>86</v>
      </c>
      <c r="E44" s="93">
        <v>385745</v>
      </c>
      <c r="F44" s="93">
        <v>0</v>
      </c>
      <c r="G44" s="93">
        <v>268668</v>
      </c>
      <c r="H44" s="93">
        <v>654413</v>
      </c>
      <c r="I44" s="93">
        <v>609</v>
      </c>
      <c r="J44" s="93">
        <v>99</v>
      </c>
      <c r="K44" s="93">
        <v>24964</v>
      </c>
      <c r="L44" s="93">
        <v>72938</v>
      </c>
      <c r="M44" s="93">
        <v>73819</v>
      </c>
      <c r="N44" s="93">
        <v>2869</v>
      </c>
      <c r="O44" s="93">
        <v>263486</v>
      </c>
      <c r="P44" s="93">
        <v>3683</v>
      </c>
      <c r="Q44" s="373">
        <v>1108699</v>
      </c>
    </row>
    <row r="45" spans="2:17">
      <c r="B45" s="43" t="s">
        <v>166</v>
      </c>
      <c r="C45" s="196" t="s">
        <v>167</v>
      </c>
      <c r="D45" s="44" t="s">
        <v>86</v>
      </c>
      <c r="E45" s="93">
        <v>43878</v>
      </c>
      <c r="F45" s="93">
        <v>1177</v>
      </c>
      <c r="G45" s="93">
        <v>22495</v>
      </c>
      <c r="H45" s="93">
        <v>67550</v>
      </c>
      <c r="I45" s="93">
        <v>0</v>
      </c>
      <c r="J45" s="93">
        <v>87</v>
      </c>
      <c r="K45" s="93">
        <v>966</v>
      </c>
      <c r="L45" s="93">
        <v>30111</v>
      </c>
      <c r="M45" s="93">
        <v>233</v>
      </c>
      <c r="N45" s="93">
        <v>2443</v>
      </c>
      <c r="O45" s="93">
        <v>166680</v>
      </c>
      <c r="P45" s="93">
        <v>3538</v>
      </c>
      <c r="Q45" s="373">
        <v>272064</v>
      </c>
    </row>
    <row r="46" spans="2:17">
      <c r="B46" s="43" t="s">
        <v>168</v>
      </c>
      <c r="C46" s="196" t="s">
        <v>169</v>
      </c>
      <c r="D46" s="44" t="s">
        <v>86</v>
      </c>
      <c r="E46" s="93">
        <v>83210</v>
      </c>
      <c r="F46" s="93">
        <v>6718</v>
      </c>
      <c r="G46" s="93">
        <v>85212</v>
      </c>
      <c r="H46" s="93">
        <v>175140</v>
      </c>
      <c r="I46" s="93">
        <v>117</v>
      </c>
      <c r="J46" s="93">
        <v>88</v>
      </c>
      <c r="K46" s="93">
        <v>4565</v>
      </c>
      <c r="L46" s="93">
        <v>31118</v>
      </c>
      <c r="M46" s="93">
        <v>11992</v>
      </c>
      <c r="N46" s="93">
        <v>2443</v>
      </c>
      <c r="O46" s="93">
        <v>167747</v>
      </c>
      <c r="P46" s="93">
        <v>3538</v>
      </c>
      <c r="Q46" s="373">
        <v>399717</v>
      </c>
    </row>
    <row r="47" spans="2:17">
      <c r="B47" s="43" t="s">
        <v>170</v>
      </c>
      <c r="C47" s="196" t="s">
        <v>171</v>
      </c>
      <c r="D47" s="44" t="s">
        <v>120</v>
      </c>
      <c r="E47" s="93">
        <v>9388</v>
      </c>
      <c r="F47" s="93">
        <v>1169</v>
      </c>
      <c r="G47" s="93">
        <v>7041</v>
      </c>
      <c r="H47" s="93">
        <v>17598</v>
      </c>
      <c r="I47" s="93">
        <v>28</v>
      </c>
      <c r="J47" s="93">
        <v>86</v>
      </c>
      <c r="K47" s="93">
        <v>686</v>
      </c>
      <c r="L47" s="93">
        <v>30111</v>
      </c>
      <c r="M47" s="93">
        <v>2033</v>
      </c>
      <c r="N47" s="93">
        <v>2443</v>
      </c>
      <c r="O47" s="93">
        <v>166680</v>
      </c>
      <c r="P47" s="93">
        <v>3538</v>
      </c>
      <c r="Q47" s="373">
        <v>223287</v>
      </c>
    </row>
    <row r="48" spans="2:17">
      <c r="B48" s="43" t="s">
        <v>172</v>
      </c>
      <c r="C48" s="196" t="s">
        <v>173</v>
      </c>
      <c r="D48" s="44" t="s">
        <v>86</v>
      </c>
      <c r="E48" s="93">
        <v>71946</v>
      </c>
      <c r="F48" s="93">
        <v>3931</v>
      </c>
      <c r="G48" s="93">
        <v>33134</v>
      </c>
      <c r="H48" s="93">
        <v>109011</v>
      </c>
      <c r="I48" s="93">
        <v>105</v>
      </c>
      <c r="J48" s="93">
        <v>96</v>
      </c>
      <c r="K48" s="93">
        <v>6143</v>
      </c>
      <c r="L48" s="93">
        <v>52863</v>
      </c>
      <c r="M48" s="93">
        <v>8575</v>
      </c>
      <c r="N48" s="93">
        <v>2613</v>
      </c>
      <c r="O48" s="93">
        <v>207000</v>
      </c>
      <c r="P48" s="93">
        <v>3683</v>
      </c>
      <c r="Q48" s="373">
        <v>390567</v>
      </c>
    </row>
    <row r="49" spans="2:17">
      <c r="B49" s="43" t="s">
        <v>174</v>
      </c>
      <c r="C49" s="196" t="s">
        <v>175</v>
      </c>
      <c r="D49" s="44" t="s">
        <v>86</v>
      </c>
      <c r="E49" s="93">
        <v>167532</v>
      </c>
      <c r="F49" s="93">
        <v>13597</v>
      </c>
      <c r="G49" s="93">
        <v>77876</v>
      </c>
      <c r="H49" s="93">
        <v>259005</v>
      </c>
      <c r="I49" s="93">
        <v>5</v>
      </c>
      <c r="J49" s="93">
        <v>94</v>
      </c>
      <c r="K49" s="93">
        <v>15057</v>
      </c>
      <c r="L49" s="93">
        <v>52716</v>
      </c>
      <c r="M49" s="93">
        <v>21340</v>
      </c>
      <c r="N49" s="93">
        <v>2613</v>
      </c>
      <c r="O49" s="93">
        <v>206483</v>
      </c>
      <c r="P49" s="93">
        <v>3683</v>
      </c>
      <c r="Q49" s="373">
        <v>561894</v>
      </c>
    </row>
    <row r="50" spans="2:17">
      <c r="B50" s="43" t="s">
        <v>176</v>
      </c>
      <c r="C50" s="196" t="s">
        <v>177</v>
      </c>
      <c r="D50" s="44" t="s">
        <v>120</v>
      </c>
      <c r="E50" s="93">
        <v>69300</v>
      </c>
      <c r="F50" s="93">
        <v>7637</v>
      </c>
      <c r="G50" s="93">
        <v>38968</v>
      </c>
      <c r="H50" s="93">
        <v>115905</v>
      </c>
      <c r="I50" s="93">
        <v>170</v>
      </c>
      <c r="J50" s="93">
        <v>92</v>
      </c>
      <c r="K50" s="93">
        <v>7959</v>
      </c>
      <c r="L50" s="93">
        <v>57820</v>
      </c>
      <c r="M50" s="93">
        <v>14696</v>
      </c>
      <c r="N50" s="93">
        <v>4820</v>
      </c>
      <c r="O50" s="93">
        <v>210278</v>
      </c>
      <c r="P50" s="93">
        <v>3683</v>
      </c>
      <c r="Q50" s="373">
        <v>415423</v>
      </c>
    </row>
    <row r="51" spans="2:17">
      <c r="B51" s="43" t="s">
        <v>178</v>
      </c>
      <c r="C51" s="196" t="s">
        <v>179</v>
      </c>
      <c r="D51" s="44" t="s">
        <v>120</v>
      </c>
      <c r="E51" s="93">
        <v>164371</v>
      </c>
      <c r="F51" s="93">
        <v>5021</v>
      </c>
      <c r="G51" s="93">
        <v>71935</v>
      </c>
      <c r="H51" s="93">
        <v>241327</v>
      </c>
      <c r="I51" s="93">
        <v>229</v>
      </c>
      <c r="J51" s="93">
        <v>106</v>
      </c>
      <c r="K51" s="93">
        <v>6244</v>
      </c>
      <c r="L51" s="93">
        <v>198718</v>
      </c>
      <c r="M51" s="93">
        <v>22400</v>
      </c>
      <c r="N51" s="93">
        <v>63293</v>
      </c>
      <c r="O51" s="93">
        <v>997665</v>
      </c>
      <c r="P51" s="93">
        <v>3683</v>
      </c>
      <c r="Q51" s="373">
        <v>1606557</v>
      </c>
    </row>
    <row r="52" spans="2:17">
      <c r="B52" s="43" t="s">
        <v>180</v>
      </c>
      <c r="C52" s="196" t="s">
        <v>181</v>
      </c>
      <c r="D52" s="44" t="s">
        <v>120</v>
      </c>
      <c r="E52" s="93">
        <v>17549</v>
      </c>
      <c r="F52" s="93">
        <v>1759</v>
      </c>
      <c r="G52" s="93">
        <v>12809</v>
      </c>
      <c r="H52" s="93">
        <v>32117</v>
      </c>
      <c r="I52" s="93">
        <v>9</v>
      </c>
      <c r="J52" s="93">
        <v>86</v>
      </c>
      <c r="K52" s="93">
        <v>1612</v>
      </c>
      <c r="L52" s="93">
        <v>30563</v>
      </c>
      <c r="M52" s="93">
        <v>281</v>
      </c>
      <c r="N52" s="93">
        <v>2457</v>
      </c>
      <c r="O52" s="93">
        <v>173579</v>
      </c>
      <c r="P52" s="93">
        <v>3538</v>
      </c>
      <c r="Q52" s="373">
        <v>244272</v>
      </c>
    </row>
    <row r="53" spans="2:17">
      <c r="B53" s="43" t="s">
        <v>182</v>
      </c>
      <c r="C53" s="196" t="s">
        <v>183</v>
      </c>
      <c r="D53" s="44" t="s">
        <v>86</v>
      </c>
      <c r="E53" s="93">
        <v>122874</v>
      </c>
      <c r="F53" s="93">
        <v>12084</v>
      </c>
      <c r="G53" s="93">
        <v>55080</v>
      </c>
      <c r="H53" s="93">
        <v>190038</v>
      </c>
      <c r="I53" s="93">
        <v>22</v>
      </c>
      <c r="J53" s="93">
        <v>92</v>
      </c>
      <c r="K53" s="93">
        <v>6678</v>
      </c>
      <c r="L53" s="93">
        <v>30379</v>
      </c>
      <c r="M53" s="93">
        <v>132</v>
      </c>
      <c r="N53" s="93">
        <v>2416</v>
      </c>
      <c r="O53" s="93">
        <v>148801</v>
      </c>
      <c r="P53" s="93">
        <v>3541</v>
      </c>
      <c r="Q53" s="373">
        <v>383550</v>
      </c>
    </row>
    <row r="54" spans="2:17">
      <c r="B54" s="43" t="s">
        <v>184</v>
      </c>
      <c r="C54" s="196" t="s">
        <v>185</v>
      </c>
      <c r="D54" s="44" t="s">
        <v>120</v>
      </c>
      <c r="E54" s="93">
        <v>20910</v>
      </c>
      <c r="F54" s="93">
        <v>2356</v>
      </c>
      <c r="G54" s="93">
        <v>17288</v>
      </c>
      <c r="H54" s="93">
        <v>40554</v>
      </c>
      <c r="I54" s="93">
        <v>68</v>
      </c>
      <c r="J54" s="93">
        <v>88</v>
      </c>
      <c r="K54" s="93">
        <v>605</v>
      </c>
      <c r="L54" s="93">
        <v>30111</v>
      </c>
      <c r="M54" s="93">
        <v>3099</v>
      </c>
      <c r="N54" s="93">
        <v>2443</v>
      </c>
      <c r="O54" s="93">
        <v>166680</v>
      </c>
      <c r="P54" s="93">
        <v>3538</v>
      </c>
      <c r="Q54" s="373">
        <v>250503</v>
      </c>
    </row>
    <row r="55" spans="2:17">
      <c r="B55" s="43" t="s">
        <v>186</v>
      </c>
      <c r="C55" s="196" t="s">
        <v>187</v>
      </c>
      <c r="D55" s="44" t="s">
        <v>86</v>
      </c>
      <c r="E55" s="93">
        <v>73982</v>
      </c>
      <c r="F55" s="93">
        <v>4432</v>
      </c>
      <c r="G55" s="93">
        <v>30293</v>
      </c>
      <c r="H55" s="93">
        <v>108707</v>
      </c>
      <c r="I55" s="93">
        <v>73</v>
      </c>
      <c r="J55" s="93">
        <v>86</v>
      </c>
      <c r="K55" s="93">
        <v>3526</v>
      </c>
      <c r="L55" s="93">
        <v>30111</v>
      </c>
      <c r="M55" s="93">
        <v>7084</v>
      </c>
      <c r="N55" s="93">
        <v>2443</v>
      </c>
      <c r="O55" s="93">
        <v>166680</v>
      </c>
      <c r="P55" s="93">
        <v>3538</v>
      </c>
      <c r="Q55" s="373">
        <v>322616</v>
      </c>
    </row>
    <row r="56" spans="2:17">
      <c r="B56" s="43" t="s">
        <v>188</v>
      </c>
      <c r="C56" s="196" t="s">
        <v>189</v>
      </c>
      <c r="D56" s="44" t="s">
        <v>86</v>
      </c>
      <c r="E56" s="93">
        <v>68746</v>
      </c>
      <c r="F56" s="93">
        <v>4838</v>
      </c>
      <c r="G56" s="93">
        <v>52406</v>
      </c>
      <c r="H56" s="93">
        <v>125990</v>
      </c>
      <c r="I56" s="93">
        <v>87</v>
      </c>
      <c r="J56" s="93">
        <v>90</v>
      </c>
      <c r="K56" s="93">
        <v>6493</v>
      </c>
      <c r="L56" s="93">
        <v>52716</v>
      </c>
      <c r="M56" s="93">
        <v>11091</v>
      </c>
      <c r="N56" s="93">
        <v>2613</v>
      </c>
      <c r="O56" s="93">
        <v>208355</v>
      </c>
      <c r="P56" s="93">
        <v>3881</v>
      </c>
      <c r="Q56" s="373">
        <v>412125</v>
      </c>
    </row>
    <row r="57" spans="2:17">
      <c r="B57" s="43" t="s">
        <v>190</v>
      </c>
      <c r="C57" s="196" t="s">
        <v>191</v>
      </c>
      <c r="D57" s="44" t="s">
        <v>86</v>
      </c>
      <c r="E57" s="93">
        <v>29726</v>
      </c>
      <c r="F57" s="93">
        <v>1951</v>
      </c>
      <c r="G57" s="93">
        <v>16364</v>
      </c>
      <c r="H57" s="93">
        <v>48041</v>
      </c>
      <c r="I57" s="93">
        <v>28</v>
      </c>
      <c r="J57" s="93">
        <v>87</v>
      </c>
      <c r="K57" s="93">
        <v>3308</v>
      </c>
      <c r="L57" s="93">
        <v>30111</v>
      </c>
      <c r="M57" s="93">
        <v>6670</v>
      </c>
      <c r="N57" s="93">
        <v>2443</v>
      </c>
      <c r="O57" s="93">
        <v>166680</v>
      </c>
      <c r="P57" s="93">
        <v>3538</v>
      </c>
      <c r="Q57" s="373">
        <v>261264</v>
      </c>
    </row>
    <row r="58" spans="2:17">
      <c r="B58" s="43" t="s">
        <v>192</v>
      </c>
      <c r="C58" s="196" t="s">
        <v>193</v>
      </c>
      <c r="D58" s="44" t="s">
        <v>86</v>
      </c>
      <c r="E58" s="93">
        <v>50330</v>
      </c>
      <c r="F58" s="93">
        <v>3188</v>
      </c>
      <c r="G58" s="93">
        <v>18705</v>
      </c>
      <c r="H58" s="93">
        <v>72223</v>
      </c>
      <c r="I58" s="93">
        <v>94</v>
      </c>
      <c r="J58" s="93">
        <v>91</v>
      </c>
      <c r="K58" s="93">
        <v>4713</v>
      </c>
      <c r="L58" s="93">
        <v>30111</v>
      </c>
      <c r="M58" s="93">
        <v>7888</v>
      </c>
      <c r="N58" s="93">
        <v>2443</v>
      </c>
      <c r="O58" s="93">
        <v>166680</v>
      </c>
      <c r="P58" s="93">
        <v>3538</v>
      </c>
      <c r="Q58" s="373">
        <v>288087</v>
      </c>
    </row>
    <row r="59" spans="2:17">
      <c r="B59" s="43" t="s">
        <v>194</v>
      </c>
      <c r="C59" s="196" t="s">
        <v>195</v>
      </c>
      <c r="D59" s="44" t="s">
        <v>120</v>
      </c>
      <c r="E59" s="93">
        <v>46727</v>
      </c>
      <c r="F59" s="93">
        <v>5107</v>
      </c>
      <c r="G59" s="93">
        <v>48478</v>
      </c>
      <c r="H59" s="93">
        <v>100312</v>
      </c>
      <c r="I59" s="93">
        <v>84</v>
      </c>
      <c r="J59" s="93">
        <v>95</v>
      </c>
      <c r="K59" s="93">
        <v>5425</v>
      </c>
      <c r="L59" s="93">
        <v>54432</v>
      </c>
      <c r="M59" s="93">
        <v>10480</v>
      </c>
      <c r="N59" s="93">
        <v>2775</v>
      </c>
      <c r="O59" s="93">
        <v>211566</v>
      </c>
      <c r="P59" s="93">
        <v>3683</v>
      </c>
      <c r="Q59" s="373">
        <v>390433</v>
      </c>
    </row>
    <row r="60" spans="2:17">
      <c r="B60" s="43" t="s">
        <v>196</v>
      </c>
      <c r="C60" s="196" t="s">
        <v>197</v>
      </c>
      <c r="D60" s="44" t="s">
        <v>89</v>
      </c>
      <c r="E60" s="93">
        <v>87565</v>
      </c>
      <c r="F60" s="93">
        <v>5003</v>
      </c>
      <c r="G60" s="93">
        <v>36971</v>
      </c>
      <c r="H60" s="93">
        <v>129539</v>
      </c>
      <c r="I60" s="93">
        <v>10</v>
      </c>
      <c r="J60" s="93">
        <v>89</v>
      </c>
      <c r="K60" s="93">
        <v>7158</v>
      </c>
      <c r="L60" s="93">
        <v>24727</v>
      </c>
      <c r="M60" s="93">
        <v>11151</v>
      </c>
      <c r="N60" s="93">
        <v>2130</v>
      </c>
      <c r="O60" s="93">
        <v>130988</v>
      </c>
      <c r="P60" s="93">
        <v>0</v>
      </c>
      <c r="Q60" s="373">
        <v>305792</v>
      </c>
    </row>
    <row r="61" spans="2:17">
      <c r="B61" s="43" t="s">
        <v>198</v>
      </c>
      <c r="C61" s="196" t="s">
        <v>199</v>
      </c>
      <c r="D61" s="44" t="s">
        <v>89</v>
      </c>
      <c r="E61" s="93">
        <v>68702</v>
      </c>
      <c r="F61" s="93">
        <v>6510</v>
      </c>
      <c r="G61" s="93">
        <v>28929</v>
      </c>
      <c r="H61" s="93">
        <v>104141</v>
      </c>
      <c r="I61" s="93">
        <v>227</v>
      </c>
      <c r="J61" s="93">
        <v>88</v>
      </c>
      <c r="K61" s="93">
        <v>3607</v>
      </c>
      <c r="L61" s="93">
        <v>30337</v>
      </c>
      <c r="M61" s="93">
        <v>7471</v>
      </c>
      <c r="N61" s="93">
        <v>2443</v>
      </c>
      <c r="O61" s="93">
        <v>167160</v>
      </c>
      <c r="P61" s="93">
        <v>3538</v>
      </c>
      <c r="Q61" s="373">
        <v>321589</v>
      </c>
    </row>
    <row r="62" spans="2:17">
      <c r="B62" s="43" t="s">
        <v>200</v>
      </c>
      <c r="C62" s="196" t="s">
        <v>201</v>
      </c>
      <c r="D62" s="44" t="s">
        <v>86</v>
      </c>
      <c r="E62" s="93">
        <v>200640</v>
      </c>
      <c r="F62" s="93">
        <v>13680</v>
      </c>
      <c r="G62" s="93">
        <v>109986</v>
      </c>
      <c r="H62" s="93">
        <v>324306</v>
      </c>
      <c r="I62" s="93">
        <v>358</v>
      </c>
      <c r="J62" s="93">
        <v>140</v>
      </c>
      <c r="K62" s="93">
        <v>12994</v>
      </c>
      <c r="L62" s="93">
        <v>52716</v>
      </c>
      <c r="M62" s="93">
        <v>20191</v>
      </c>
      <c r="N62" s="93">
        <v>2613</v>
      </c>
      <c r="O62" s="93">
        <v>231847</v>
      </c>
      <c r="P62" s="93">
        <v>3683</v>
      </c>
      <c r="Q62" s="373">
        <v>649164</v>
      </c>
    </row>
    <row r="63" spans="2:17">
      <c r="B63" s="43" t="s">
        <v>202</v>
      </c>
      <c r="C63" s="196" t="s">
        <v>203</v>
      </c>
      <c r="D63" s="44" t="s">
        <v>89</v>
      </c>
      <c r="E63" s="93">
        <v>184835</v>
      </c>
      <c r="F63" s="93">
        <v>13330</v>
      </c>
      <c r="G63" s="93">
        <v>124586</v>
      </c>
      <c r="H63" s="93">
        <v>322751</v>
      </c>
      <c r="I63" s="93">
        <v>121</v>
      </c>
      <c r="J63" s="93">
        <v>87</v>
      </c>
      <c r="K63" s="93">
        <v>6647</v>
      </c>
      <c r="L63" s="93">
        <v>24569</v>
      </c>
      <c r="M63" s="93">
        <v>15097</v>
      </c>
      <c r="N63" s="93">
        <v>2138</v>
      </c>
      <c r="O63" s="93">
        <v>132179</v>
      </c>
      <c r="P63" s="93">
        <v>0</v>
      </c>
      <c r="Q63" s="373">
        <v>505200</v>
      </c>
    </row>
    <row r="64" spans="2:17">
      <c r="B64" s="43" t="s">
        <v>204</v>
      </c>
      <c r="C64" s="196" t="s">
        <v>205</v>
      </c>
      <c r="D64" s="44" t="s">
        <v>86</v>
      </c>
      <c r="E64" s="93">
        <v>54854</v>
      </c>
      <c r="F64" s="93">
        <v>7071</v>
      </c>
      <c r="G64" s="93">
        <v>36546</v>
      </c>
      <c r="H64" s="93">
        <v>98471</v>
      </c>
      <c r="I64" s="93">
        <v>89</v>
      </c>
      <c r="J64" s="93">
        <v>94</v>
      </c>
      <c r="K64" s="93">
        <v>9193</v>
      </c>
      <c r="L64" s="93">
        <v>53381</v>
      </c>
      <c r="M64" s="93">
        <v>11711</v>
      </c>
      <c r="N64" s="93">
        <v>2619</v>
      </c>
      <c r="O64" s="93">
        <v>207952</v>
      </c>
      <c r="P64" s="93">
        <v>3683</v>
      </c>
      <c r="Q64" s="373">
        <v>389107</v>
      </c>
    </row>
    <row r="65" spans="2:17">
      <c r="B65" s="43" t="s">
        <v>206</v>
      </c>
      <c r="C65" s="196" t="s">
        <v>207</v>
      </c>
      <c r="D65" s="44" t="s">
        <v>86</v>
      </c>
      <c r="E65" s="93">
        <v>40012</v>
      </c>
      <c r="F65" s="93">
        <v>5360</v>
      </c>
      <c r="G65" s="93">
        <v>42985</v>
      </c>
      <c r="H65" s="93">
        <v>88357</v>
      </c>
      <c r="I65" s="93">
        <v>5</v>
      </c>
      <c r="J65" s="93">
        <v>87</v>
      </c>
      <c r="K65" s="93">
        <v>3104</v>
      </c>
      <c r="L65" s="93">
        <v>34598</v>
      </c>
      <c r="M65" s="93">
        <v>6954</v>
      </c>
      <c r="N65" s="93">
        <v>3373</v>
      </c>
      <c r="O65" s="93">
        <v>139184</v>
      </c>
      <c r="P65" s="93">
        <v>0</v>
      </c>
      <c r="Q65" s="373">
        <v>276314</v>
      </c>
    </row>
    <row r="66" spans="2:17">
      <c r="B66" s="43" t="s">
        <v>208</v>
      </c>
      <c r="C66" s="196" t="s">
        <v>209</v>
      </c>
      <c r="D66" s="44" t="s">
        <v>86</v>
      </c>
      <c r="E66" s="93">
        <v>61518</v>
      </c>
      <c r="F66" s="93">
        <v>5186</v>
      </c>
      <c r="G66" s="93">
        <v>32498</v>
      </c>
      <c r="H66" s="93">
        <v>99202</v>
      </c>
      <c r="I66" s="93">
        <v>57</v>
      </c>
      <c r="J66" s="93">
        <v>88</v>
      </c>
      <c r="K66" s="93">
        <v>2716</v>
      </c>
      <c r="L66" s="93">
        <v>30111</v>
      </c>
      <c r="M66" s="93">
        <v>1901</v>
      </c>
      <c r="N66" s="93">
        <v>2443</v>
      </c>
      <c r="O66" s="93">
        <v>166680</v>
      </c>
      <c r="P66" s="93">
        <v>3538</v>
      </c>
      <c r="Q66" s="373">
        <v>308156</v>
      </c>
    </row>
    <row r="67" spans="2:17">
      <c r="B67" s="43" t="s">
        <v>210</v>
      </c>
      <c r="C67" s="196" t="s">
        <v>211</v>
      </c>
      <c r="D67" s="44" t="s">
        <v>86</v>
      </c>
      <c r="E67" s="93">
        <v>40698</v>
      </c>
      <c r="F67" s="93">
        <v>3900</v>
      </c>
      <c r="G67" s="93">
        <v>23980</v>
      </c>
      <c r="H67" s="93">
        <v>68578</v>
      </c>
      <c r="I67" s="93">
        <v>27</v>
      </c>
      <c r="J67" s="93">
        <v>89</v>
      </c>
      <c r="K67" s="93">
        <v>2094</v>
      </c>
      <c r="L67" s="93">
        <v>30229</v>
      </c>
      <c r="M67" s="93">
        <v>1583</v>
      </c>
      <c r="N67" s="93">
        <v>2443</v>
      </c>
      <c r="O67" s="93">
        <v>167056</v>
      </c>
      <c r="P67" s="93">
        <v>3538</v>
      </c>
      <c r="Q67" s="373">
        <v>275980</v>
      </c>
    </row>
    <row r="68" spans="2:17">
      <c r="B68" s="43" t="s">
        <v>212</v>
      </c>
      <c r="C68" s="196" t="s">
        <v>213</v>
      </c>
      <c r="D68" s="44" t="s">
        <v>86</v>
      </c>
      <c r="E68" s="93">
        <v>38379</v>
      </c>
      <c r="F68" s="93">
        <v>3231</v>
      </c>
      <c r="G68" s="93">
        <v>26339</v>
      </c>
      <c r="H68" s="93">
        <v>67949</v>
      </c>
      <c r="I68" s="93">
        <v>85</v>
      </c>
      <c r="J68" s="93">
        <v>93</v>
      </c>
      <c r="K68" s="93">
        <v>2332</v>
      </c>
      <c r="L68" s="93">
        <v>30176</v>
      </c>
      <c r="M68" s="93">
        <v>1533</v>
      </c>
      <c r="N68" s="93">
        <v>2443</v>
      </c>
      <c r="O68" s="93">
        <v>167205</v>
      </c>
      <c r="P68" s="93">
        <v>3583</v>
      </c>
      <c r="Q68" s="373">
        <v>275679</v>
      </c>
    </row>
    <row r="69" spans="2:17">
      <c r="B69" s="43" t="s">
        <v>214</v>
      </c>
      <c r="C69" s="196" t="s">
        <v>215</v>
      </c>
      <c r="D69" s="44" t="s">
        <v>89</v>
      </c>
      <c r="E69" s="93">
        <v>78260</v>
      </c>
      <c r="F69" s="93">
        <v>4514</v>
      </c>
      <c r="G69" s="93">
        <v>38668</v>
      </c>
      <c r="H69" s="93">
        <v>121442</v>
      </c>
      <c r="I69" s="93">
        <v>150</v>
      </c>
      <c r="J69" s="93">
        <v>89</v>
      </c>
      <c r="K69" s="93">
        <v>5117</v>
      </c>
      <c r="L69" s="93">
        <v>30111</v>
      </c>
      <c r="M69" s="93">
        <v>12620</v>
      </c>
      <c r="N69" s="93">
        <v>2443</v>
      </c>
      <c r="O69" s="93">
        <v>166680</v>
      </c>
      <c r="P69" s="93">
        <v>3538</v>
      </c>
      <c r="Q69" s="373">
        <v>343945</v>
      </c>
    </row>
    <row r="70" spans="2:17">
      <c r="B70" s="43" t="s">
        <v>216</v>
      </c>
      <c r="C70" s="196" t="s">
        <v>217</v>
      </c>
      <c r="D70" s="44" t="s">
        <v>86</v>
      </c>
      <c r="E70" s="93">
        <v>26551</v>
      </c>
      <c r="F70" s="93">
        <v>2814</v>
      </c>
      <c r="G70" s="93">
        <v>10670</v>
      </c>
      <c r="H70" s="93">
        <v>40035</v>
      </c>
      <c r="I70" s="93">
        <v>60</v>
      </c>
      <c r="J70" s="93">
        <v>86</v>
      </c>
      <c r="K70" s="93">
        <v>3336</v>
      </c>
      <c r="L70" s="93">
        <v>52716</v>
      </c>
      <c r="M70" s="93">
        <v>7958</v>
      </c>
      <c r="N70" s="93">
        <v>2613</v>
      </c>
      <c r="O70" s="93">
        <v>206483</v>
      </c>
      <c r="P70" s="93">
        <v>3683</v>
      </c>
      <c r="Q70" s="373">
        <v>317284</v>
      </c>
    </row>
    <row r="71" spans="2:17">
      <c r="B71" s="43" t="s">
        <v>218</v>
      </c>
      <c r="C71" s="196" t="s">
        <v>219</v>
      </c>
      <c r="D71" s="44" t="s">
        <v>86</v>
      </c>
      <c r="E71" s="93">
        <v>129605</v>
      </c>
      <c r="F71" s="93">
        <v>10836</v>
      </c>
      <c r="G71" s="93">
        <v>72527</v>
      </c>
      <c r="H71" s="93">
        <v>212968</v>
      </c>
      <c r="I71" s="93">
        <v>12</v>
      </c>
      <c r="J71" s="93">
        <v>86</v>
      </c>
      <c r="K71" s="93">
        <v>6678</v>
      </c>
      <c r="L71" s="93">
        <v>27082</v>
      </c>
      <c r="M71" s="93">
        <v>7282</v>
      </c>
      <c r="N71" s="93">
        <v>2130</v>
      </c>
      <c r="O71" s="93">
        <v>133078</v>
      </c>
      <c r="P71" s="93">
        <v>0</v>
      </c>
      <c r="Q71" s="373">
        <v>390835</v>
      </c>
    </row>
    <row r="72" spans="2:17">
      <c r="B72" s="43" t="s">
        <v>220</v>
      </c>
      <c r="C72" s="196" t="s">
        <v>221</v>
      </c>
      <c r="D72" s="44" t="s">
        <v>86</v>
      </c>
      <c r="E72" s="93">
        <v>146390</v>
      </c>
      <c r="F72" s="93">
        <v>16528</v>
      </c>
      <c r="G72" s="93">
        <v>91513</v>
      </c>
      <c r="H72" s="93">
        <v>254431</v>
      </c>
      <c r="I72" s="93">
        <v>187</v>
      </c>
      <c r="J72" s="93">
        <v>92</v>
      </c>
      <c r="K72" s="93">
        <v>8477</v>
      </c>
      <c r="L72" s="93">
        <v>33356</v>
      </c>
      <c r="M72" s="93">
        <v>31486</v>
      </c>
      <c r="N72" s="93">
        <v>2130</v>
      </c>
      <c r="O72" s="93">
        <v>140026</v>
      </c>
      <c r="P72" s="93">
        <v>3544</v>
      </c>
      <c r="Q72" s="373">
        <v>474722</v>
      </c>
    </row>
    <row r="73" spans="2:17">
      <c r="B73" s="43" t="s">
        <v>222</v>
      </c>
      <c r="C73" s="196" t="s">
        <v>223</v>
      </c>
      <c r="D73" s="44" t="s">
        <v>120</v>
      </c>
      <c r="E73" s="93">
        <v>21413</v>
      </c>
      <c r="F73" s="93">
        <v>3080</v>
      </c>
      <c r="G73" s="93">
        <v>13384</v>
      </c>
      <c r="H73" s="93">
        <v>37877</v>
      </c>
      <c r="I73" s="93">
        <v>39</v>
      </c>
      <c r="J73" s="93">
        <v>86</v>
      </c>
      <c r="K73" s="93">
        <v>1335</v>
      </c>
      <c r="L73" s="93">
        <v>30111</v>
      </c>
      <c r="M73" s="93">
        <v>3475</v>
      </c>
      <c r="N73" s="93">
        <v>2443</v>
      </c>
      <c r="O73" s="93">
        <v>166680</v>
      </c>
      <c r="P73" s="93">
        <v>3538</v>
      </c>
      <c r="Q73" s="373">
        <v>245810</v>
      </c>
    </row>
    <row r="74" spans="2:17">
      <c r="B74" s="43" t="s">
        <v>224</v>
      </c>
      <c r="C74" s="196" t="s">
        <v>225</v>
      </c>
      <c r="D74" s="44" t="s">
        <v>86</v>
      </c>
      <c r="E74" s="93">
        <v>67000</v>
      </c>
      <c r="F74" s="93">
        <v>5593</v>
      </c>
      <c r="G74" s="93">
        <v>35046</v>
      </c>
      <c r="H74" s="93">
        <v>107639</v>
      </c>
      <c r="I74" s="93">
        <v>114</v>
      </c>
      <c r="J74" s="93">
        <v>87</v>
      </c>
      <c r="K74" s="93">
        <v>1017</v>
      </c>
      <c r="L74" s="93">
        <v>30111</v>
      </c>
      <c r="M74" s="93">
        <v>5592</v>
      </c>
      <c r="N74" s="93">
        <v>2443</v>
      </c>
      <c r="O74" s="93">
        <v>166680</v>
      </c>
      <c r="P74" s="93">
        <v>3538</v>
      </c>
      <c r="Q74" s="373">
        <v>317221</v>
      </c>
    </row>
    <row r="75" spans="2:17">
      <c r="B75" s="43" t="s">
        <v>226</v>
      </c>
      <c r="C75" s="196" t="s">
        <v>227</v>
      </c>
      <c r="D75" s="44" t="s">
        <v>86</v>
      </c>
      <c r="E75" s="93">
        <v>147802</v>
      </c>
      <c r="F75" s="93">
        <v>7918</v>
      </c>
      <c r="G75" s="93">
        <v>50680</v>
      </c>
      <c r="H75" s="93">
        <v>206400</v>
      </c>
      <c r="I75" s="93">
        <v>211</v>
      </c>
      <c r="J75" s="93">
        <v>89</v>
      </c>
      <c r="K75" s="93">
        <v>6755</v>
      </c>
      <c r="L75" s="93">
        <v>24792</v>
      </c>
      <c r="M75" s="93">
        <v>11884</v>
      </c>
      <c r="N75" s="93">
        <v>2130</v>
      </c>
      <c r="O75" s="93">
        <v>132236</v>
      </c>
      <c r="P75" s="93">
        <v>0</v>
      </c>
      <c r="Q75" s="373">
        <v>388022</v>
      </c>
    </row>
    <row r="76" spans="2:17">
      <c r="B76" s="43" t="s">
        <v>228</v>
      </c>
      <c r="C76" s="196" t="s">
        <v>229</v>
      </c>
      <c r="D76" s="44" t="s">
        <v>86</v>
      </c>
      <c r="E76" s="93">
        <v>127632</v>
      </c>
      <c r="F76" s="93">
        <v>12530</v>
      </c>
      <c r="G76" s="93">
        <v>65734</v>
      </c>
      <c r="H76" s="93">
        <v>205896</v>
      </c>
      <c r="I76" s="93">
        <v>125</v>
      </c>
      <c r="J76" s="93">
        <v>91</v>
      </c>
      <c r="K76" s="93">
        <v>3375</v>
      </c>
      <c r="L76" s="93">
        <v>52716</v>
      </c>
      <c r="M76" s="93">
        <v>14669</v>
      </c>
      <c r="N76" s="93">
        <v>2694</v>
      </c>
      <c r="O76" s="93">
        <v>207152</v>
      </c>
      <c r="P76" s="93">
        <v>3683</v>
      </c>
      <c r="Q76" s="373">
        <v>517287</v>
      </c>
    </row>
    <row r="77" spans="2:17">
      <c r="B77" s="43" t="s">
        <v>230</v>
      </c>
      <c r="C77" s="196" t="s">
        <v>231</v>
      </c>
      <c r="D77" s="44" t="s">
        <v>86</v>
      </c>
      <c r="E77" s="93">
        <v>90596</v>
      </c>
      <c r="F77" s="93">
        <v>5575</v>
      </c>
      <c r="G77" s="93">
        <v>45860</v>
      </c>
      <c r="H77" s="93">
        <v>142031</v>
      </c>
      <c r="I77" s="93">
        <v>37</v>
      </c>
      <c r="J77" s="93">
        <v>86</v>
      </c>
      <c r="K77" s="93">
        <v>5776</v>
      </c>
      <c r="L77" s="93">
        <v>52716</v>
      </c>
      <c r="M77" s="93">
        <v>14157</v>
      </c>
      <c r="N77" s="93">
        <v>2613</v>
      </c>
      <c r="O77" s="93">
        <v>206483</v>
      </c>
      <c r="P77" s="93">
        <v>3683</v>
      </c>
      <c r="Q77" s="373">
        <v>427918</v>
      </c>
    </row>
    <row r="78" spans="2:17">
      <c r="B78" s="43" t="s">
        <v>232</v>
      </c>
      <c r="C78" s="196" t="s">
        <v>233</v>
      </c>
      <c r="D78" s="44" t="s">
        <v>86</v>
      </c>
      <c r="E78" s="93">
        <v>55184</v>
      </c>
      <c r="F78" s="93">
        <v>3536</v>
      </c>
      <c r="G78" s="93">
        <v>46198</v>
      </c>
      <c r="H78" s="93">
        <v>104918</v>
      </c>
      <c r="I78" s="93">
        <v>74</v>
      </c>
      <c r="J78" s="93">
        <v>93</v>
      </c>
      <c r="K78" s="93">
        <v>1076</v>
      </c>
      <c r="L78" s="93">
        <v>30111</v>
      </c>
      <c r="M78" s="93">
        <v>5727</v>
      </c>
      <c r="N78" s="93">
        <v>2443</v>
      </c>
      <c r="O78" s="93">
        <v>166680</v>
      </c>
      <c r="P78" s="93">
        <v>3538</v>
      </c>
      <c r="Q78" s="373">
        <v>314895</v>
      </c>
    </row>
    <row r="79" spans="2:17">
      <c r="B79" s="43" t="s">
        <v>234</v>
      </c>
      <c r="C79" s="196" t="s">
        <v>235</v>
      </c>
      <c r="D79" s="44" t="s">
        <v>89</v>
      </c>
      <c r="E79" s="93">
        <v>146259</v>
      </c>
      <c r="F79" s="93">
        <v>15701</v>
      </c>
      <c r="G79" s="93">
        <v>90408</v>
      </c>
      <c r="H79" s="93">
        <v>252368</v>
      </c>
      <c r="I79" s="93">
        <v>22</v>
      </c>
      <c r="J79" s="93">
        <v>86</v>
      </c>
      <c r="K79" s="93">
        <v>6978</v>
      </c>
      <c r="L79" s="93">
        <v>24971</v>
      </c>
      <c r="M79" s="93">
        <v>15085</v>
      </c>
      <c r="N79" s="93">
        <v>2148</v>
      </c>
      <c r="O79" s="93">
        <v>138812</v>
      </c>
      <c r="P79" s="93">
        <v>3434</v>
      </c>
      <c r="Q79" s="373">
        <v>445452</v>
      </c>
    </row>
    <row r="80" spans="2:17">
      <c r="B80" s="43" t="s">
        <v>236</v>
      </c>
      <c r="C80" s="196" t="s">
        <v>237</v>
      </c>
      <c r="D80" s="44" t="s">
        <v>86</v>
      </c>
      <c r="E80" s="93">
        <v>25123</v>
      </c>
      <c r="F80" s="93">
        <v>3034</v>
      </c>
      <c r="G80" s="93">
        <v>13253</v>
      </c>
      <c r="H80" s="93">
        <v>41410</v>
      </c>
      <c r="I80" s="93">
        <v>0</v>
      </c>
      <c r="J80" s="93">
        <v>93</v>
      </c>
      <c r="K80" s="93">
        <v>3458</v>
      </c>
      <c r="L80" s="93">
        <v>30111</v>
      </c>
      <c r="M80" s="93">
        <v>4127</v>
      </c>
      <c r="N80" s="93">
        <v>2443</v>
      </c>
      <c r="O80" s="93">
        <v>166680</v>
      </c>
      <c r="P80" s="93">
        <v>3538</v>
      </c>
      <c r="Q80" s="373">
        <v>251950</v>
      </c>
    </row>
    <row r="81" spans="1:18">
      <c r="B81" s="43" t="s">
        <v>238</v>
      </c>
      <c r="C81" s="196" t="s">
        <v>239</v>
      </c>
      <c r="D81" s="44" t="s">
        <v>86</v>
      </c>
      <c r="E81" s="93">
        <v>128478</v>
      </c>
      <c r="F81" s="93">
        <v>11103</v>
      </c>
      <c r="G81" s="93">
        <v>79209</v>
      </c>
      <c r="H81" s="93">
        <v>218790</v>
      </c>
      <c r="I81" s="93">
        <v>198</v>
      </c>
      <c r="J81" s="93">
        <v>93</v>
      </c>
      <c r="K81" s="93">
        <v>9817</v>
      </c>
      <c r="L81" s="93">
        <v>26010</v>
      </c>
      <c r="M81" s="93">
        <v>11416</v>
      </c>
      <c r="N81" s="93">
        <v>2130</v>
      </c>
      <c r="O81" s="93">
        <v>135080</v>
      </c>
      <c r="P81" s="93">
        <v>3472</v>
      </c>
      <c r="Q81" s="373">
        <v>433248</v>
      </c>
    </row>
    <row r="82" spans="1:18">
      <c r="B82" s="43" t="s">
        <v>240</v>
      </c>
      <c r="C82" s="196" t="s">
        <v>241</v>
      </c>
      <c r="D82" s="44" t="s">
        <v>120</v>
      </c>
      <c r="E82" s="93">
        <v>40060</v>
      </c>
      <c r="F82" s="93">
        <v>2943</v>
      </c>
      <c r="G82" s="93">
        <v>17902</v>
      </c>
      <c r="H82" s="93">
        <v>60905</v>
      </c>
      <c r="I82" s="93">
        <v>70</v>
      </c>
      <c r="J82" s="93">
        <v>96</v>
      </c>
      <c r="K82" s="93">
        <v>2344</v>
      </c>
      <c r="L82" s="93">
        <v>53518</v>
      </c>
      <c r="M82" s="93">
        <v>1455</v>
      </c>
      <c r="N82" s="93">
        <v>2613</v>
      </c>
      <c r="O82" s="93">
        <v>208113</v>
      </c>
      <c r="P82" s="93">
        <v>3683</v>
      </c>
      <c r="Q82" s="373">
        <v>333246</v>
      </c>
    </row>
    <row r="83" spans="1:18">
      <c r="B83" s="43" t="s">
        <v>242</v>
      </c>
      <c r="C83" s="196" t="s">
        <v>243</v>
      </c>
      <c r="D83" s="44" t="s">
        <v>86</v>
      </c>
      <c r="E83" s="93">
        <v>77340</v>
      </c>
      <c r="F83" s="93">
        <v>3962</v>
      </c>
      <c r="G83" s="93">
        <v>37719</v>
      </c>
      <c r="H83" s="93">
        <v>119021</v>
      </c>
      <c r="I83" s="93">
        <v>60</v>
      </c>
      <c r="J83" s="93">
        <v>88</v>
      </c>
      <c r="K83" s="93">
        <v>3717</v>
      </c>
      <c r="L83" s="93">
        <v>30111</v>
      </c>
      <c r="M83" s="93">
        <v>7196</v>
      </c>
      <c r="N83" s="93">
        <v>2443</v>
      </c>
      <c r="O83" s="93">
        <v>166680</v>
      </c>
      <c r="P83" s="93">
        <v>3538</v>
      </c>
      <c r="Q83" s="373">
        <v>338772</v>
      </c>
    </row>
    <row r="84" spans="1:18">
      <c r="B84" s="43" t="s">
        <v>244</v>
      </c>
      <c r="C84" s="196" t="s">
        <v>245</v>
      </c>
      <c r="D84" s="44" t="s">
        <v>86</v>
      </c>
      <c r="E84" s="93">
        <v>73748</v>
      </c>
      <c r="F84" s="93">
        <v>6282</v>
      </c>
      <c r="G84" s="93">
        <v>36747</v>
      </c>
      <c r="H84" s="93">
        <v>116777</v>
      </c>
      <c r="I84" s="93">
        <v>92</v>
      </c>
      <c r="J84" s="93">
        <v>100</v>
      </c>
      <c r="K84" s="93">
        <v>5924</v>
      </c>
      <c r="L84" s="93">
        <v>52716</v>
      </c>
      <c r="M84" s="93">
        <v>9204</v>
      </c>
      <c r="N84" s="93">
        <v>2613</v>
      </c>
      <c r="O84" s="93">
        <v>206483</v>
      </c>
      <c r="P84" s="93">
        <v>3707</v>
      </c>
      <c r="Q84" s="373">
        <v>399124</v>
      </c>
    </row>
    <row r="85" spans="1:18">
      <c r="B85" s="43" t="s">
        <v>246</v>
      </c>
      <c r="C85" s="196" t="s">
        <v>247</v>
      </c>
      <c r="D85" s="44" t="s">
        <v>86</v>
      </c>
      <c r="E85" s="93">
        <v>67263</v>
      </c>
      <c r="F85" s="93">
        <v>9917</v>
      </c>
      <c r="G85" s="93">
        <v>48411</v>
      </c>
      <c r="H85" s="93">
        <v>125591</v>
      </c>
      <c r="I85" s="93">
        <v>142</v>
      </c>
      <c r="J85" s="93">
        <v>104</v>
      </c>
      <c r="K85" s="93">
        <v>2903</v>
      </c>
      <c r="L85" s="93">
        <v>26952</v>
      </c>
      <c r="M85" s="93">
        <v>10078</v>
      </c>
      <c r="N85" s="93">
        <v>2130</v>
      </c>
      <c r="O85" s="93">
        <v>141153</v>
      </c>
      <c r="P85" s="93">
        <v>3553</v>
      </c>
      <c r="Q85" s="373">
        <v>323501</v>
      </c>
    </row>
    <row r="86" spans="1:18">
      <c r="B86" s="43" t="s">
        <v>248</v>
      </c>
      <c r="C86" s="196" t="s">
        <v>249</v>
      </c>
      <c r="D86" s="44" t="s">
        <v>86</v>
      </c>
      <c r="E86" s="93">
        <v>793249</v>
      </c>
      <c r="F86" s="93">
        <v>71572</v>
      </c>
      <c r="G86" s="93">
        <v>699194</v>
      </c>
      <c r="H86" s="93">
        <v>1564015</v>
      </c>
      <c r="I86" s="93">
        <v>27</v>
      </c>
      <c r="J86" s="93">
        <v>89</v>
      </c>
      <c r="K86" s="93">
        <v>23458</v>
      </c>
      <c r="L86" s="93">
        <v>65516</v>
      </c>
      <c r="M86" s="93">
        <v>0</v>
      </c>
      <c r="N86" s="93">
        <v>2130</v>
      </c>
      <c r="O86" s="93">
        <v>209701</v>
      </c>
      <c r="P86" s="93">
        <v>3624</v>
      </c>
      <c r="Q86" s="373">
        <v>1886184</v>
      </c>
    </row>
    <row r="87" spans="1:18">
      <c r="B87" s="43" t="s">
        <v>250</v>
      </c>
      <c r="C87" s="196" t="s">
        <v>251</v>
      </c>
      <c r="D87" s="44" t="s">
        <v>86</v>
      </c>
      <c r="E87" s="93">
        <v>19687</v>
      </c>
      <c r="F87" s="93">
        <v>1469</v>
      </c>
      <c r="G87" s="93">
        <v>7472</v>
      </c>
      <c r="H87" s="93">
        <v>28628</v>
      </c>
      <c r="I87" s="93">
        <v>25</v>
      </c>
      <c r="J87" s="93">
        <v>86</v>
      </c>
      <c r="K87" s="93">
        <v>1106</v>
      </c>
      <c r="L87" s="93">
        <v>24274</v>
      </c>
      <c r="M87" s="93">
        <v>1592</v>
      </c>
      <c r="N87" s="93">
        <v>2130</v>
      </c>
      <c r="O87" s="93">
        <v>129792</v>
      </c>
      <c r="P87" s="93">
        <v>0</v>
      </c>
      <c r="Q87" s="373">
        <v>188205</v>
      </c>
    </row>
    <row r="88" spans="1:18">
      <c r="B88" s="43" t="s">
        <v>252</v>
      </c>
      <c r="C88" s="196" t="s">
        <v>253</v>
      </c>
      <c r="D88" s="44" t="s">
        <v>86</v>
      </c>
      <c r="E88" s="93">
        <v>78107</v>
      </c>
      <c r="F88" s="93">
        <v>7183</v>
      </c>
      <c r="G88" s="93">
        <v>48432</v>
      </c>
      <c r="H88" s="93">
        <v>133722</v>
      </c>
      <c r="I88" s="93">
        <v>158</v>
      </c>
      <c r="J88" s="93">
        <v>91</v>
      </c>
      <c r="K88" s="93">
        <v>5224</v>
      </c>
      <c r="L88" s="93">
        <v>30111</v>
      </c>
      <c r="M88" s="93">
        <v>5026</v>
      </c>
      <c r="N88" s="93">
        <v>2443</v>
      </c>
      <c r="O88" s="93">
        <v>167248</v>
      </c>
      <c r="P88" s="93">
        <v>3538</v>
      </c>
      <c r="Q88" s="373">
        <v>347779</v>
      </c>
    </row>
    <row r="89" spans="1:18" ht="13.5" thickBot="1">
      <c r="B89" s="46" t="s">
        <v>254</v>
      </c>
      <c r="C89" s="199" t="s">
        <v>255</v>
      </c>
      <c r="D89" s="200" t="s">
        <v>86</v>
      </c>
      <c r="E89" s="320">
        <v>98166</v>
      </c>
      <c r="F89" s="320">
        <v>8679</v>
      </c>
      <c r="G89" s="320">
        <v>61153</v>
      </c>
      <c r="H89" s="320">
        <v>167998</v>
      </c>
      <c r="I89" s="320">
        <v>80</v>
      </c>
      <c r="J89" s="320">
        <v>94</v>
      </c>
      <c r="K89" s="320">
        <v>3056</v>
      </c>
      <c r="L89" s="320">
        <v>24347</v>
      </c>
      <c r="M89" s="320">
        <v>6196</v>
      </c>
      <c r="N89" s="320">
        <v>2130</v>
      </c>
      <c r="O89" s="320">
        <v>131467</v>
      </c>
      <c r="P89" s="320">
        <v>0</v>
      </c>
      <c r="Q89" s="374">
        <v>337245</v>
      </c>
    </row>
    <row r="91" spans="1:18" ht="13.5" thickBot="1"/>
    <row r="92" spans="1:18" ht="16.5">
      <c r="A92" s="96"/>
      <c r="B92" s="97"/>
      <c r="C92" s="375"/>
      <c r="D92" s="368" t="s">
        <v>7</v>
      </c>
      <c r="E92" s="376">
        <f t="shared" ref="E92:K92" si="0">SUM(E$6:E$89)</f>
        <v>8640295</v>
      </c>
      <c r="F92" s="376">
        <f t="shared" si="0"/>
        <v>744352</v>
      </c>
      <c r="G92" s="376">
        <f t="shared" si="0"/>
        <v>5484915</v>
      </c>
      <c r="H92" s="376">
        <f t="shared" si="0"/>
        <v>14869562</v>
      </c>
      <c r="I92" s="376">
        <f t="shared" si="0"/>
        <v>13071</v>
      </c>
      <c r="J92" s="376">
        <f t="shared" si="0"/>
        <v>7734</v>
      </c>
      <c r="K92" s="376">
        <f t="shared" si="0"/>
        <v>591219</v>
      </c>
      <c r="L92" s="376"/>
      <c r="M92" s="376">
        <f>SUM(M$6:M$89)</f>
        <v>926533</v>
      </c>
      <c r="N92" s="376"/>
      <c r="O92" s="376"/>
      <c r="P92" s="376"/>
      <c r="Q92" s="377">
        <f>SUM(Q$6:Q$89)</f>
        <v>36926119</v>
      </c>
      <c r="R92" s="25"/>
    </row>
    <row r="93" spans="1:18" ht="16.5">
      <c r="A93" s="96"/>
      <c r="B93" s="100"/>
      <c r="C93" s="378"/>
      <c r="D93" s="256" t="s">
        <v>256</v>
      </c>
      <c r="E93" s="126">
        <f t="shared" ref="E93:Q93" si="1">AVERAGE(E$6:E$89)</f>
        <v>102860.65476190476</v>
      </c>
      <c r="F93" s="126">
        <f t="shared" si="1"/>
        <v>8861.3333333333339</v>
      </c>
      <c r="G93" s="126">
        <f t="shared" si="1"/>
        <v>65296.607142857145</v>
      </c>
      <c r="H93" s="126">
        <f t="shared" si="1"/>
        <v>177018.59523809524</v>
      </c>
      <c r="I93" s="126">
        <f t="shared" si="1"/>
        <v>155.60714285714286</v>
      </c>
      <c r="J93" s="126">
        <f t="shared" si="1"/>
        <v>92.071428571428569</v>
      </c>
      <c r="K93" s="126">
        <f t="shared" si="1"/>
        <v>7038.3214285714284</v>
      </c>
      <c r="L93" s="126">
        <f t="shared" si="1"/>
        <v>41633.809523809527</v>
      </c>
      <c r="M93" s="126">
        <f t="shared" si="1"/>
        <v>11030.154761904761</v>
      </c>
      <c r="N93" s="126">
        <f t="shared" si="1"/>
        <v>4493.7142857142853</v>
      </c>
      <c r="O93" s="126">
        <f t="shared" si="1"/>
        <v>185154.35714285713</v>
      </c>
      <c r="P93" s="126">
        <f t="shared" si="1"/>
        <v>3041.9761904761904</v>
      </c>
      <c r="Q93" s="379">
        <f t="shared" si="1"/>
        <v>439596.65476190473</v>
      </c>
      <c r="R93" s="25"/>
    </row>
    <row r="94" spans="1:18" ht="16.5">
      <c r="A94" s="96"/>
      <c r="B94" s="100"/>
      <c r="C94" s="378"/>
      <c r="D94" s="256" t="s">
        <v>257</v>
      </c>
      <c r="E94" s="380">
        <f>QUARTILE(E$6:E$89,1)</f>
        <v>46014.75</v>
      </c>
      <c r="F94" s="380">
        <f t="shared" ref="F94:Q94" si="2">QUARTILE(F$6:F$89,1)</f>
        <v>3220.25</v>
      </c>
      <c r="G94" s="380">
        <f t="shared" si="2"/>
        <v>26936</v>
      </c>
      <c r="H94" s="380">
        <f t="shared" si="2"/>
        <v>79990</v>
      </c>
      <c r="I94" s="380">
        <f t="shared" si="2"/>
        <v>28</v>
      </c>
      <c r="J94" s="380">
        <f t="shared" si="2"/>
        <v>87</v>
      </c>
      <c r="K94" s="380">
        <f t="shared" si="2"/>
        <v>2341</v>
      </c>
      <c r="L94" s="380">
        <f t="shared" si="2"/>
        <v>30111</v>
      </c>
      <c r="M94" s="380">
        <f t="shared" si="2"/>
        <v>3381</v>
      </c>
      <c r="N94" s="380">
        <f t="shared" si="2"/>
        <v>2443</v>
      </c>
      <c r="O94" s="380">
        <f t="shared" si="2"/>
        <v>151282</v>
      </c>
      <c r="P94" s="380">
        <f t="shared" si="2"/>
        <v>3538</v>
      </c>
      <c r="Q94" s="379">
        <f t="shared" si="2"/>
        <v>285143.75</v>
      </c>
      <c r="R94" s="25"/>
    </row>
    <row r="95" spans="1:18" ht="16.5">
      <c r="A95" s="96"/>
      <c r="B95" s="100"/>
      <c r="C95" s="378"/>
      <c r="D95" s="256" t="s">
        <v>258</v>
      </c>
      <c r="E95" s="126">
        <f t="shared" ref="E95:Q95" si="3">MEDIAN(E$6:E$89)</f>
        <v>70003</v>
      </c>
      <c r="F95" s="126">
        <f t="shared" si="3"/>
        <v>5584</v>
      </c>
      <c r="G95" s="126">
        <f t="shared" si="3"/>
        <v>40119</v>
      </c>
      <c r="H95" s="126">
        <f t="shared" si="3"/>
        <v>116341</v>
      </c>
      <c r="I95" s="126">
        <f t="shared" si="3"/>
        <v>82</v>
      </c>
      <c r="J95" s="126">
        <f t="shared" si="3"/>
        <v>89</v>
      </c>
      <c r="K95" s="126">
        <f t="shared" si="3"/>
        <v>4501</v>
      </c>
      <c r="L95" s="126">
        <f t="shared" si="3"/>
        <v>30112</v>
      </c>
      <c r="M95" s="126">
        <f t="shared" si="3"/>
        <v>7403</v>
      </c>
      <c r="N95" s="126">
        <f t="shared" si="3"/>
        <v>2443</v>
      </c>
      <c r="O95" s="126">
        <f t="shared" si="3"/>
        <v>166680</v>
      </c>
      <c r="P95" s="126">
        <f t="shared" si="3"/>
        <v>3538</v>
      </c>
      <c r="Q95" s="379">
        <f t="shared" si="3"/>
        <v>345862</v>
      </c>
      <c r="R95" s="25"/>
    </row>
    <row r="96" spans="1:18" ht="17.25" thickBot="1">
      <c r="A96" s="96"/>
      <c r="B96" s="103"/>
      <c r="C96" s="381"/>
      <c r="D96" s="369" t="s">
        <v>259</v>
      </c>
      <c r="E96" s="382">
        <f>QUARTILE(E$6:E$89,3)</f>
        <v>127843.5</v>
      </c>
      <c r="F96" s="382">
        <f t="shared" ref="F96:P96" si="4">QUARTILE(F$6:F$89,3)</f>
        <v>9595.75</v>
      </c>
      <c r="G96" s="382">
        <f t="shared" si="4"/>
        <v>72083</v>
      </c>
      <c r="H96" s="382">
        <f t="shared" si="4"/>
        <v>207043.25</v>
      </c>
      <c r="I96" s="382">
        <f t="shared" si="4"/>
        <v>155.75</v>
      </c>
      <c r="J96" s="382">
        <f t="shared" si="4"/>
        <v>93</v>
      </c>
      <c r="K96" s="382">
        <f t="shared" si="4"/>
        <v>7023</v>
      </c>
      <c r="L96" s="382">
        <f t="shared" si="4"/>
        <v>52716</v>
      </c>
      <c r="M96" s="382">
        <f t="shared" si="4"/>
        <v>13135.5</v>
      </c>
      <c r="N96" s="382">
        <f t="shared" si="4"/>
        <v>2613</v>
      </c>
      <c r="O96" s="382">
        <f t="shared" si="4"/>
        <v>206483</v>
      </c>
      <c r="P96" s="382">
        <f t="shared" si="4"/>
        <v>3683</v>
      </c>
      <c r="Q96" s="383">
        <f>QUARTILE(Q$6:Q$89,3)</f>
        <v>444111.75</v>
      </c>
      <c r="R96" s="25"/>
    </row>
  </sheetData>
  <autoFilter ref="B5:Q5" xr:uid="{00000000-0001-0000-0700-000000000000}"/>
  <mergeCells count="2">
    <mergeCell ref="E2:L2"/>
    <mergeCell ref="E3:L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94"/>
  <sheetViews>
    <sheetView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E2" sqref="E2:I2"/>
    </sheetView>
  </sheetViews>
  <sheetFormatPr defaultColWidth="8.85546875" defaultRowHeight="12.75"/>
  <cols>
    <col min="1" max="2" width="8.85546875" style="38"/>
    <col min="3" max="3" width="36.140625" style="38" customWidth="1"/>
    <col min="4" max="4" width="12.85546875" style="38" customWidth="1"/>
    <col min="5" max="5" width="11.5703125" style="38" customWidth="1"/>
    <col min="6" max="6" width="12.28515625" style="38" customWidth="1"/>
    <col min="7" max="7" width="11.85546875" style="38" customWidth="1"/>
    <col min="8" max="8" width="12.28515625" style="38" customWidth="1"/>
    <col min="9" max="9" width="13.28515625" style="38" customWidth="1"/>
    <col min="10" max="10" width="16.42578125" style="38" customWidth="1"/>
    <col min="11" max="11" width="17.5703125" style="38" customWidth="1"/>
    <col min="12" max="12" width="17.140625" style="38" customWidth="1"/>
    <col min="13" max="13" width="17.5703125" style="38" customWidth="1"/>
    <col min="14" max="16384" width="8.85546875" style="38"/>
  </cols>
  <sheetData>
    <row r="1" spans="2:13">
      <c r="E1" s="108"/>
      <c r="F1" s="108"/>
      <c r="G1" s="108"/>
      <c r="H1" s="108"/>
      <c r="I1" s="108"/>
      <c r="J1" s="108"/>
      <c r="K1" s="108"/>
      <c r="L1" s="108"/>
    </row>
    <row r="2" spans="2:13" ht="19.5">
      <c r="E2" s="558" t="s">
        <v>440</v>
      </c>
      <c r="F2" s="558"/>
      <c r="G2" s="558"/>
      <c r="H2" s="558"/>
      <c r="I2" s="558"/>
      <c r="J2" s="108"/>
      <c r="K2" s="108"/>
      <c r="L2" s="108"/>
      <c r="M2" s="215" t="s">
        <v>64</v>
      </c>
    </row>
    <row r="3" spans="2:13" ht="42" customHeight="1" thickBot="1">
      <c r="E3" s="577" t="s">
        <v>441</v>
      </c>
      <c r="F3" s="577"/>
      <c r="G3" s="577"/>
      <c r="H3" s="577"/>
      <c r="I3" s="577"/>
      <c r="J3" s="108"/>
      <c r="K3" s="108"/>
      <c r="L3" s="108"/>
      <c r="M3" s="215" t="s">
        <v>66</v>
      </c>
    </row>
    <row r="4" spans="2:13" ht="70.5" customHeight="1" thickBot="1">
      <c r="B4" s="370" t="s">
        <v>408</v>
      </c>
      <c r="C4" s="371" t="s">
        <v>409</v>
      </c>
      <c r="D4" s="371" t="s">
        <v>426</v>
      </c>
      <c r="E4" s="371" t="s">
        <v>442</v>
      </c>
      <c r="F4" s="387" t="s">
        <v>443</v>
      </c>
      <c r="G4" s="371" t="s">
        <v>444</v>
      </c>
      <c r="H4" s="371" t="s">
        <v>445</v>
      </c>
      <c r="I4" s="371" t="s">
        <v>446</v>
      </c>
      <c r="J4" s="371" t="s">
        <v>447</v>
      </c>
      <c r="K4" s="371" t="s">
        <v>448</v>
      </c>
      <c r="L4" s="371" t="s">
        <v>449</v>
      </c>
      <c r="M4" s="372" t="s">
        <v>450</v>
      </c>
    </row>
    <row r="5" spans="2:13">
      <c r="B5" s="196" t="s">
        <v>84</v>
      </c>
      <c r="C5" s="44" t="s">
        <v>85</v>
      </c>
      <c r="D5" s="44" t="s">
        <v>86</v>
      </c>
      <c r="E5" s="113">
        <v>0.57041631874030774</v>
      </c>
      <c r="F5" s="113">
        <v>5.5690087080997257E-2</v>
      </c>
      <c r="G5" s="113">
        <v>0.373893594178695</v>
      </c>
      <c r="H5" s="95">
        <v>0.44169760000000002</v>
      </c>
      <c r="I5" s="114">
        <v>1.0161396873882556</v>
      </c>
      <c r="J5" s="118">
        <v>0.81201000000000001</v>
      </c>
      <c r="K5" s="118">
        <v>2.00726</v>
      </c>
      <c r="L5" s="95">
        <v>0.43551970000000001</v>
      </c>
      <c r="M5" s="319">
        <v>0.5642353</v>
      </c>
    </row>
    <row r="6" spans="2:13">
      <c r="B6" s="196" t="s">
        <v>87</v>
      </c>
      <c r="C6" s="44" t="s">
        <v>88</v>
      </c>
      <c r="D6" s="44" t="s">
        <v>89</v>
      </c>
      <c r="E6" s="113">
        <v>0.60055958963426825</v>
      </c>
      <c r="F6" s="113">
        <v>4.7092738052700749E-2</v>
      </c>
      <c r="G6" s="113">
        <v>0.35234767231303105</v>
      </c>
      <c r="H6" s="95">
        <v>0.36377959999999998</v>
      </c>
      <c r="I6" s="114">
        <v>2.1795562243429822</v>
      </c>
      <c r="J6" s="118">
        <v>2.7255199999999999</v>
      </c>
      <c r="K6" s="118">
        <v>13.10881</v>
      </c>
      <c r="L6" s="95">
        <v>0.58491439999999995</v>
      </c>
      <c r="M6" s="319">
        <v>0.41488950000000002</v>
      </c>
    </row>
    <row r="7" spans="2:13">
      <c r="B7" s="196" t="s">
        <v>90</v>
      </c>
      <c r="C7" s="44" t="s">
        <v>91</v>
      </c>
      <c r="D7" s="44" t="s">
        <v>86</v>
      </c>
      <c r="E7" s="113">
        <v>0.56614387285654533</v>
      </c>
      <c r="F7" s="113">
        <v>7.890004182350481E-2</v>
      </c>
      <c r="G7" s="113">
        <v>0.35495608531994982</v>
      </c>
      <c r="H7" s="95">
        <v>0.22672100000000001</v>
      </c>
      <c r="I7" s="114">
        <v>1.2464810760087581</v>
      </c>
      <c r="J7" s="118">
        <v>3.3831699999999998</v>
      </c>
      <c r="K7" s="118">
        <v>2.7793199999999998</v>
      </c>
      <c r="L7" s="95">
        <v>0.74054620000000004</v>
      </c>
      <c r="M7" s="319">
        <v>0.25904129999999997</v>
      </c>
    </row>
    <row r="8" spans="2:13">
      <c r="B8" s="196" t="s">
        <v>92</v>
      </c>
      <c r="C8" s="44" t="s">
        <v>93</v>
      </c>
      <c r="D8" s="44" t="s">
        <v>89</v>
      </c>
      <c r="E8" s="113">
        <v>0.62146594173163727</v>
      </c>
      <c r="F8" s="113">
        <v>5.0061551087402546E-2</v>
      </c>
      <c r="G8" s="113">
        <v>0.32847250718096022</v>
      </c>
      <c r="H8" s="95">
        <v>0.46737190000000001</v>
      </c>
      <c r="I8" s="114">
        <v>1.2584722240152855</v>
      </c>
      <c r="J8" s="118">
        <v>0.88273999999999997</v>
      </c>
      <c r="K8" s="118">
        <v>1.1551</v>
      </c>
      <c r="L8" s="95">
        <v>0.40339360000000002</v>
      </c>
      <c r="M8" s="319">
        <v>0.52741640000000001</v>
      </c>
    </row>
    <row r="9" spans="2:13">
      <c r="B9" s="196" t="s">
        <v>94</v>
      </c>
      <c r="C9" s="44" t="s">
        <v>95</v>
      </c>
      <c r="D9" s="44" t="s">
        <v>89</v>
      </c>
      <c r="E9" s="113">
        <v>0.77777928609729108</v>
      </c>
      <c r="F9" s="113">
        <v>1.6839633206860743E-2</v>
      </c>
      <c r="G9" s="113">
        <v>0.20538108069584812</v>
      </c>
      <c r="H9" s="95">
        <v>0.41290009999999999</v>
      </c>
      <c r="I9" s="114">
        <v>2.9307937139446985</v>
      </c>
      <c r="J9" s="118">
        <v>3.3160099999999999</v>
      </c>
      <c r="K9" s="118">
        <v>0.71884000000000003</v>
      </c>
      <c r="L9" s="95">
        <v>0.56832579999999999</v>
      </c>
      <c r="M9" s="319">
        <v>0.43143039999999999</v>
      </c>
    </row>
    <row r="10" spans="2:13">
      <c r="B10" s="196" t="s">
        <v>96</v>
      </c>
      <c r="C10" s="44" t="s">
        <v>97</v>
      </c>
      <c r="D10" s="44" t="s">
        <v>89</v>
      </c>
      <c r="E10" s="113">
        <v>0.59031497976564073</v>
      </c>
      <c r="F10" s="113">
        <v>3.0547014507454485E-2</v>
      </c>
      <c r="G10" s="113">
        <v>0.37913800572690481</v>
      </c>
      <c r="H10" s="95">
        <v>0.36469819999999997</v>
      </c>
      <c r="I10" s="114">
        <v>1.4275952574893656</v>
      </c>
      <c r="J10" s="118">
        <v>2.5142500000000001</v>
      </c>
      <c r="K10" s="118">
        <v>1.55549</v>
      </c>
      <c r="L10" s="95">
        <v>0.76774629999999999</v>
      </c>
      <c r="M10" s="319">
        <v>0.39774959999999998</v>
      </c>
    </row>
    <row r="11" spans="2:13">
      <c r="B11" s="196" t="s">
        <v>98</v>
      </c>
      <c r="C11" s="44" t="s">
        <v>99</v>
      </c>
      <c r="D11" s="44" t="s">
        <v>86</v>
      </c>
      <c r="E11" s="113">
        <v>0.70592629482071712</v>
      </c>
      <c r="F11" s="113">
        <v>3.5243640821330064E-3</v>
      </c>
      <c r="G11" s="113">
        <v>0.29054934109714986</v>
      </c>
      <c r="H11" s="95">
        <v>0.24417259999999999</v>
      </c>
      <c r="I11" s="114">
        <v>1.5143727338651196</v>
      </c>
      <c r="J11" s="118">
        <v>3.7648199999999998</v>
      </c>
      <c r="K11" s="118">
        <v>0.52932000000000001</v>
      </c>
      <c r="L11" s="95">
        <v>0.73051600000000005</v>
      </c>
      <c r="M11" s="319">
        <v>0.26907720000000002</v>
      </c>
    </row>
    <row r="12" spans="2:13">
      <c r="B12" s="196" t="s">
        <v>100</v>
      </c>
      <c r="C12" s="44" t="s">
        <v>101</v>
      </c>
      <c r="D12" s="44" t="s">
        <v>86</v>
      </c>
      <c r="E12" s="113">
        <v>0.48460907731635555</v>
      </c>
      <c r="F12" s="113">
        <v>5.8197077123426422E-2</v>
      </c>
      <c r="G12" s="113">
        <v>0.45719384556021803</v>
      </c>
      <c r="H12" s="95">
        <v>0.32768459999999999</v>
      </c>
      <c r="I12" s="114">
        <v>1.1410566868464502</v>
      </c>
      <c r="J12" s="118">
        <v>1.83467</v>
      </c>
      <c r="K12" s="118">
        <v>0.70935000000000004</v>
      </c>
      <c r="L12" s="95">
        <v>0.64097090000000001</v>
      </c>
      <c r="M12" s="319">
        <v>0.3587477</v>
      </c>
    </row>
    <row r="13" spans="2:13">
      <c r="B13" s="196" t="s">
        <v>102</v>
      </c>
      <c r="C13" s="44" t="s">
        <v>103</v>
      </c>
      <c r="D13" s="44" t="s">
        <v>86</v>
      </c>
      <c r="E13" s="113">
        <v>0.58981293234620946</v>
      </c>
      <c r="F13" s="113">
        <v>9.6481133402380861E-2</v>
      </c>
      <c r="G13" s="113">
        <v>0.31370593425140975</v>
      </c>
      <c r="H13" s="95">
        <v>0.44684859999999998</v>
      </c>
      <c r="I13" s="114">
        <v>1.0925130440248936</v>
      </c>
      <c r="J13" s="118">
        <v>1.0624400000000001</v>
      </c>
      <c r="K13" s="118">
        <v>2.81629</v>
      </c>
      <c r="L13" s="95">
        <v>0.5111559</v>
      </c>
      <c r="M13" s="319">
        <v>0.48859269999999999</v>
      </c>
    </row>
    <row r="14" spans="2:13">
      <c r="B14" s="196" t="s">
        <v>104</v>
      </c>
      <c r="C14" s="44" t="s">
        <v>105</v>
      </c>
      <c r="D14" s="44" t="s">
        <v>86</v>
      </c>
      <c r="E14" s="113">
        <v>0.56210763849712286</v>
      </c>
      <c r="F14" s="113">
        <v>5.1000789800293357E-2</v>
      </c>
      <c r="G14" s="113">
        <v>0.38689157170258376</v>
      </c>
      <c r="H14" s="95">
        <v>0.56423049999999997</v>
      </c>
      <c r="I14" s="114">
        <v>1.68716853410696</v>
      </c>
      <c r="J14" s="118">
        <v>0.84323999999999999</v>
      </c>
      <c r="K14" s="118">
        <v>3.3574799999999998</v>
      </c>
      <c r="L14" s="95">
        <v>0.36596099999999998</v>
      </c>
      <c r="M14" s="319">
        <v>0.63391799999999998</v>
      </c>
    </row>
    <row r="15" spans="2:13">
      <c r="B15" s="196" t="s">
        <v>106</v>
      </c>
      <c r="C15" s="44" t="s">
        <v>107</v>
      </c>
      <c r="D15" s="44" t="s">
        <v>86</v>
      </c>
      <c r="E15" s="113">
        <v>0.59918482106633708</v>
      </c>
      <c r="F15" s="113">
        <v>6.0978026021568273E-2</v>
      </c>
      <c r="G15" s="113">
        <v>0.33983715291209465</v>
      </c>
      <c r="H15" s="95">
        <v>0.33644629999999998</v>
      </c>
      <c r="I15" s="114">
        <v>1.1572999355775635</v>
      </c>
      <c r="J15" s="118">
        <v>1.8366800000000001</v>
      </c>
      <c r="K15" s="118">
        <v>6.10161</v>
      </c>
      <c r="L15" s="95">
        <v>0.64959610000000001</v>
      </c>
      <c r="M15" s="319">
        <v>0.35012460000000001</v>
      </c>
    </row>
    <row r="16" spans="2:13">
      <c r="B16" s="196" t="s">
        <v>108</v>
      </c>
      <c r="C16" s="44" t="s">
        <v>109</v>
      </c>
      <c r="D16" s="44" t="s">
        <v>86</v>
      </c>
      <c r="E16" s="113">
        <v>0.48582937844458052</v>
      </c>
      <c r="F16" s="113">
        <v>6.8351002755664428E-2</v>
      </c>
      <c r="G16" s="113">
        <v>0.44581961879975507</v>
      </c>
      <c r="H16" s="95">
        <v>0.4711302</v>
      </c>
      <c r="I16" s="114">
        <v>0.9799990623095316</v>
      </c>
      <c r="J16" s="118">
        <v>0.73033999999999999</v>
      </c>
      <c r="K16" s="118">
        <v>0.74804000000000004</v>
      </c>
      <c r="L16" s="95">
        <v>0.48892069999999999</v>
      </c>
      <c r="M16" s="319">
        <v>0.51087419999999995</v>
      </c>
    </row>
    <row r="17" spans="2:13">
      <c r="B17" s="196" t="s">
        <v>110</v>
      </c>
      <c r="C17" s="44" t="s">
        <v>111</v>
      </c>
      <c r="D17" s="44" t="s">
        <v>86</v>
      </c>
      <c r="E17" s="113">
        <v>0.53585902134080621</v>
      </c>
      <c r="F17" s="113">
        <v>9.5279154990299639E-2</v>
      </c>
      <c r="G17" s="113">
        <v>0.36886182366889414</v>
      </c>
      <c r="H17" s="95">
        <v>0.24880260000000001</v>
      </c>
      <c r="I17" s="114">
        <v>1.1073052548663906</v>
      </c>
      <c r="J17" s="118">
        <v>2.4643199999999998</v>
      </c>
      <c r="K17" s="118">
        <v>6.2637700000000001</v>
      </c>
      <c r="L17" s="95">
        <v>0.71196230000000005</v>
      </c>
      <c r="M17" s="319">
        <v>0.2878018</v>
      </c>
    </row>
    <row r="18" spans="2:13">
      <c r="B18" s="196" t="s">
        <v>112</v>
      </c>
      <c r="C18" s="44" t="s">
        <v>113</v>
      </c>
      <c r="D18" s="44" t="s">
        <v>86</v>
      </c>
      <c r="E18" s="113">
        <v>0.6530538961250939</v>
      </c>
      <c r="F18" s="113">
        <v>5.1676296804100151E-2</v>
      </c>
      <c r="G18" s="113">
        <v>0.29526980707080597</v>
      </c>
      <c r="H18" s="95">
        <v>0.24664449999999999</v>
      </c>
      <c r="I18" s="114">
        <v>1.294607387372158</v>
      </c>
      <c r="J18" s="118">
        <v>2.9315099999999998</v>
      </c>
      <c r="K18" s="118">
        <v>1.27223</v>
      </c>
      <c r="L18" s="95">
        <v>0.72352170000000005</v>
      </c>
      <c r="M18" s="319">
        <v>0.2762368</v>
      </c>
    </row>
    <row r="19" spans="2:13">
      <c r="B19" s="196" t="s">
        <v>114</v>
      </c>
      <c r="C19" s="44" t="s">
        <v>115</v>
      </c>
      <c r="D19" s="44" t="s">
        <v>86</v>
      </c>
      <c r="E19" s="113">
        <v>0.5597544915812247</v>
      </c>
      <c r="F19" s="113">
        <v>5.8178910732762677E-2</v>
      </c>
      <c r="G19" s="113">
        <v>0.38206659768601259</v>
      </c>
      <c r="H19" s="95">
        <v>0.17077639999999999</v>
      </c>
      <c r="I19" s="114">
        <v>1.8139316640361729</v>
      </c>
      <c r="J19" s="118">
        <v>7.1099699999999997</v>
      </c>
      <c r="K19" s="118">
        <v>9.1245399999999997</v>
      </c>
      <c r="L19" s="95">
        <v>0.81431620000000005</v>
      </c>
      <c r="M19" s="319">
        <v>0.18533040000000001</v>
      </c>
    </row>
    <row r="20" spans="2:13">
      <c r="B20" s="196" t="s">
        <v>116</v>
      </c>
      <c r="C20" s="44" t="s">
        <v>117</v>
      </c>
      <c r="D20" s="44" t="s">
        <v>86</v>
      </c>
      <c r="E20" s="113">
        <v>0.50104168142972549</v>
      </c>
      <c r="F20" s="113">
        <v>6.7610085176944112E-2</v>
      </c>
      <c r="G20" s="113">
        <v>0.43134823339333039</v>
      </c>
      <c r="H20" s="95">
        <v>0.31632719999999998</v>
      </c>
      <c r="I20" s="114">
        <v>1.1927715935120149</v>
      </c>
      <c r="J20" s="118">
        <v>1.74579</v>
      </c>
      <c r="K20" s="118">
        <v>2.11571</v>
      </c>
      <c r="L20" s="95">
        <v>0.59539710000000001</v>
      </c>
      <c r="M20" s="319">
        <v>0.40439439999999999</v>
      </c>
    </row>
    <row r="21" spans="2:13">
      <c r="B21" s="196" t="s">
        <v>118</v>
      </c>
      <c r="C21" s="44" t="s">
        <v>119</v>
      </c>
      <c r="D21" s="44" t="s">
        <v>120</v>
      </c>
      <c r="E21" s="113">
        <v>0.50186258711257137</v>
      </c>
      <c r="F21" s="113">
        <v>4.9682941631961158E-2</v>
      </c>
      <c r="G21" s="113">
        <v>0.44845447125546745</v>
      </c>
      <c r="H21" s="95">
        <v>0.39823069999999999</v>
      </c>
      <c r="I21" s="114">
        <v>3.0033784314649821</v>
      </c>
      <c r="J21" s="118">
        <v>3.26715</v>
      </c>
      <c r="K21" s="118">
        <v>2.3626399999999999</v>
      </c>
      <c r="L21" s="95">
        <v>0.55722329999999998</v>
      </c>
      <c r="M21" s="319">
        <v>0.44259540000000003</v>
      </c>
    </row>
    <row r="22" spans="2:13">
      <c r="B22" s="196" t="s">
        <v>121</v>
      </c>
      <c r="C22" s="44" t="s">
        <v>122</v>
      </c>
      <c r="D22" s="44" t="s">
        <v>86</v>
      </c>
      <c r="E22" s="113">
        <v>0.50179898466875139</v>
      </c>
      <c r="F22" s="113">
        <v>7.619541961538949E-2</v>
      </c>
      <c r="G22" s="113">
        <v>0.42200559571585916</v>
      </c>
      <c r="H22" s="95">
        <v>0.47297919999999999</v>
      </c>
      <c r="I22" s="114">
        <v>0.71818301669780737</v>
      </c>
      <c r="J22" s="118">
        <v>0.36032999999999998</v>
      </c>
      <c r="K22" s="118">
        <v>1.17977</v>
      </c>
      <c r="L22" s="95">
        <v>0.45574480000000001</v>
      </c>
      <c r="M22" s="319">
        <v>0.54418330000000004</v>
      </c>
    </row>
    <row r="23" spans="2:13">
      <c r="B23" s="196" t="s">
        <v>123</v>
      </c>
      <c r="C23" s="44" t="s">
        <v>124</v>
      </c>
      <c r="D23" s="44" t="s">
        <v>86</v>
      </c>
      <c r="E23" s="113">
        <v>0.61100279732135288</v>
      </c>
      <c r="F23" s="113">
        <v>4.7784545707746519E-2</v>
      </c>
      <c r="G23" s="113">
        <v>0.34121265697090059</v>
      </c>
      <c r="H23" s="95">
        <v>0.27998010000000001</v>
      </c>
      <c r="I23" s="114">
        <v>1.0907998150716598</v>
      </c>
      <c r="J23" s="118">
        <v>2.2017000000000002</v>
      </c>
      <c r="K23" s="118">
        <v>46.26182</v>
      </c>
      <c r="L23" s="95">
        <v>0.67566269999999995</v>
      </c>
      <c r="M23" s="319">
        <v>0.32402540000000002</v>
      </c>
    </row>
    <row r="24" spans="2:13">
      <c r="B24" s="196" t="s">
        <v>125</v>
      </c>
      <c r="C24" s="44" t="s">
        <v>126</v>
      </c>
      <c r="D24" s="44" t="s">
        <v>86</v>
      </c>
      <c r="E24" s="113">
        <v>0.63789134438305706</v>
      </c>
      <c r="F24" s="113">
        <v>3.9265982636148382E-2</v>
      </c>
      <c r="G24" s="113">
        <v>0.32284267298079455</v>
      </c>
      <c r="H24" s="95">
        <v>0.29945929999999998</v>
      </c>
      <c r="I24" s="114">
        <v>1.0113525498891354</v>
      </c>
      <c r="J24" s="118">
        <v>1.84789</v>
      </c>
      <c r="K24" s="118">
        <v>2.1645599999999998</v>
      </c>
      <c r="L24" s="95">
        <v>0.66563589999999995</v>
      </c>
      <c r="M24" s="319">
        <v>0.3340687</v>
      </c>
    </row>
    <row r="25" spans="2:13">
      <c r="B25" s="196" t="s">
        <v>127</v>
      </c>
      <c r="C25" s="44" t="s">
        <v>128</v>
      </c>
      <c r="D25" s="44" t="s">
        <v>86</v>
      </c>
      <c r="E25" s="113">
        <v>0.62889059368737477</v>
      </c>
      <c r="F25" s="113">
        <v>4.7297720440881763E-2</v>
      </c>
      <c r="G25" s="113">
        <v>0.32381168587174347</v>
      </c>
      <c r="H25" s="95">
        <v>0.37282929999999997</v>
      </c>
      <c r="I25" s="114">
        <v>2.2711255711415719</v>
      </c>
      <c r="J25" s="118">
        <v>2.9692400000000001</v>
      </c>
      <c r="K25" s="118">
        <v>6.7187200000000002</v>
      </c>
      <c r="L25" s="95">
        <v>0.59276949999999995</v>
      </c>
      <c r="M25" s="319">
        <v>0.40697949999999999</v>
      </c>
    </row>
    <row r="26" spans="2:13">
      <c r="B26" s="196" t="s">
        <v>129</v>
      </c>
      <c r="C26" s="44" t="s">
        <v>130</v>
      </c>
      <c r="D26" s="44" t="s">
        <v>89</v>
      </c>
      <c r="E26" s="113">
        <v>0.65980772635699347</v>
      </c>
      <c r="F26" s="113">
        <v>3.9741976236164482E-2</v>
      </c>
      <c r="G26" s="113">
        <v>0.30045029740684204</v>
      </c>
      <c r="H26" s="95">
        <v>0.22479469999999999</v>
      </c>
      <c r="I26" s="114">
        <v>1.1159451247189751</v>
      </c>
      <c r="J26" s="118">
        <v>0.75497000000000003</v>
      </c>
      <c r="K26" s="118">
        <v>1.00146</v>
      </c>
      <c r="L26" s="95">
        <v>0.18851200000000001</v>
      </c>
      <c r="M26" s="319">
        <v>0.24723410000000001</v>
      </c>
    </row>
    <row r="27" spans="2:13">
      <c r="B27" s="196" t="s">
        <v>131</v>
      </c>
      <c r="C27" s="44" t="s">
        <v>132</v>
      </c>
      <c r="D27" s="44" t="s">
        <v>86</v>
      </c>
      <c r="E27" s="113">
        <v>0.51025591284202165</v>
      </c>
      <c r="F27" s="113">
        <v>7.9025939131229753E-2</v>
      </c>
      <c r="G27" s="113">
        <v>0.41071814802674855</v>
      </c>
      <c r="H27" s="95">
        <v>0.57063509999999995</v>
      </c>
      <c r="I27" s="114">
        <v>1.3492292233266745</v>
      </c>
      <c r="J27" s="118">
        <v>0.62119999999999997</v>
      </c>
      <c r="K27" s="118">
        <v>3.6714500000000001</v>
      </c>
      <c r="L27" s="95">
        <v>0.33781470000000002</v>
      </c>
      <c r="M27" s="319">
        <v>0.66205170000000002</v>
      </c>
    </row>
    <row r="28" spans="2:13">
      <c r="B28" s="196" t="s">
        <v>133</v>
      </c>
      <c r="C28" s="44" t="s">
        <v>134</v>
      </c>
      <c r="D28" s="44" t="s">
        <v>86</v>
      </c>
      <c r="E28" s="113">
        <v>0.60907372400756143</v>
      </c>
      <c r="F28" s="113">
        <v>8.3956451725827913E-2</v>
      </c>
      <c r="G28" s="113">
        <v>0.30696982426661068</v>
      </c>
      <c r="H28" s="95">
        <v>0.43994329999999998</v>
      </c>
      <c r="I28" s="114">
        <v>1.7560273922077283</v>
      </c>
      <c r="J28" s="118">
        <v>1.55253</v>
      </c>
      <c r="K28" s="118">
        <v>0.91656000000000004</v>
      </c>
      <c r="L28" s="95">
        <v>0.50995290000000004</v>
      </c>
      <c r="M28" s="319">
        <v>0.48988700000000002</v>
      </c>
    </row>
    <row r="29" spans="2:13">
      <c r="B29" s="196" t="s">
        <v>135</v>
      </c>
      <c r="C29" s="44" t="s">
        <v>136</v>
      </c>
      <c r="D29" s="44" t="s">
        <v>86</v>
      </c>
      <c r="E29" s="113">
        <v>0.53383766799296439</v>
      </c>
      <c r="F29" s="113">
        <v>5.6490035690500179E-2</v>
      </c>
      <c r="G29" s="113">
        <v>0.40967229631653546</v>
      </c>
      <c r="H29" s="95">
        <v>0.21824479999999999</v>
      </c>
      <c r="I29" s="114">
        <v>1.3546857288268905</v>
      </c>
      <c r="J29" s="118">
        <v>3.86226</v>
      </c>
      <c r="K29" s="118">
        <v>5.7419999999999999E-2</v>
      </c>
      <c r="L29" s="95">
        <v>0.75733640000000002</v>
      </c>
      <c r="M29" s="319">
        <v>0.2423207</v>
      </c>
    </row>
    <row r="30" spans="2:13">
      <c r="B30" s="196" t="s">
        <v>137</v>
      </c>
      <c r="C30" s="44" t="s">
        <v>138</v>
      </c>
      <c r="D30" s="44" t="s">
        <v>86</v>
      </c>
      <c r="E30" s="113">
        <v>0.58701311222522179</v>
      </c>
      <c r="F30" s="113">
        <v>2.732115310451215E-2</v>
      </c>
      <c r="G30" s="113">
        <v>0.3856657346702661</v>
      </c>
      <c r="H30" s="95">
        <v>0.25013869999999999</v>
      </c>
      <c r="I30" s="114">
        <v>1.3818278710365042</v>
      </c>
      <c r="J30" s="118">
        <v>0</v>
      </c>
      <c r="K30" s="118">
        <v>21.428570000000001</v>
      </c>
      <c r="L30" s="95">
        <v>0.71613110000000002</v>
      </c>
      <c r="M30" s="319">
        <v>0.28360970000000002</v>
      </c>
    </row>
    <row r="31" spans="2:13">
      <c r="B31" s="196" t="s">
        <v>139</v>
      </c>
      <c r="C31" s="44" t="s">
        <v>140</v>
      </c>
      <c r="D31" s="44" t="s">
        <v>86</v>
      </c>
      <c r="E31" s="113">
        <v>0.5591358426087979</v>
      </c>
      <c r="F31" s="113">
        <v>4.6431511445312233E-2</v>
      </c>
      <c r="G31" s="113">
        <v>0.39443264594588984</v>
      </c>
      <c r="H31" s="95">
        <v>0.65077359999999995</v>
      </c>
      <c r="I31" s="114">
        <v>1.8440803804068773</v>
      </c>
      <c r="J31" s="118">
        <v>0.56452999999999998</v>
      </c>
      <c r="K31" s="118">
        <v>1.5360799999999999</v>
      </c>
      <c r="L31" s="95">
        <v>0.2492414</v>
      </c>
      <c r="M31" s="319">
        <v>0.75063809999999997</v>
      </c>
    </row>
    <row r="32" spans="2:13">
      <c r="B32" s="196" t="s">
        <v>141</v>
      </c>
      <c r="C32" s="44" t="s">
        <v>142</v>
      </c>
      <c r="D32" s="44" t="s">
        <v>89</v>
      </c>
      <c r="E32" s="113">
        <v>0.61574123838054329</v>
      </c>
      <c r="F32" s="113">
        <v>4.1201459997289379E-2</v>
      </c>
      <c r="G32" s="113">
        <v>0.3430573016221673</v>
      </c>
      <c r="H32" s="95">
        <v>0.52557980000000004</v>
      </c>
      <c r="I32" s="114">
        <v>1.8479721560092583</v>
      </c>
      <c r="J32" s="118">
        <v>1.1475500000000001</v>
      </c>
      <c r="K32" s="118">
        <v>3.1325699999999999</v>
      </c>
      <c r="L32" s="95">
        <v>0.39320300000000002</v>
      </c>
      <c r="M32" s="319">
        <v>0.60656370000000004</v>
      </c>
    </row>
    <row r="33" spans="2:13">
      <c r="B33" s="196" t="s">
        <v>143</v>
      </c>
      <c r="C33" s="44" t="s">
        <v>144</v>
      </c>
      <c r="D33" s="44" t="s">
        <v>86</v>
      </c>
      <c r="E33" s="113">
        <v>0.67898549977842593</v>
      </c>
      <c r="F33" s="113">
        <v>3.6884358929436374E-2</v>
      </c>
      <c r="G33" s="113">
        <v>0.28413014129213771</v>
      </c>
      <c r="H33" s="95">
        <v>0.37375150000000001</v>
      </c>
      <c r="I33" s="114">
        <v>1.8519868687254266</v>
      </c>
      <c r="J33" s="118">
        <v>2.5150600000000001</v>
      </c>
      <c r="K33" s="118">
        <v>2.6731400000000001</v>
      </c>
      <c r="L33" s="95">
        <v>0.61013640000000002</v>
      </c>
      <c r="M33" s="319">
        <v>0.3895208</v>
      </c>
    </row>
    <row r="34" spans="2:13">
      <c r="B34" s="196" t="s">
        <v>145</v>
      </c>
      <c r="C34" s="44" t="s">
        <v>146</v>
      </c>
      <c r="D34" s="44" t="s">
        <v>120</v>
      </c>
      <c r="E34" s="113">
        <v>0.52790091264667538</v>
      </c>
      <c r="F34" s="113">
        <v>8.9732724902216426E-2</v>
      </c>
      <c r="G34" s="113">
        <v>0.38236636245110822</v>
      </c>
      <c r="H34" s="95">
        <v>0.1298262</v>
      </c>
      <c r="I34" s="114">
        <v>6.6206301251618473</v>
      </c>
      <c r="J34" s="118">
        <v>35.96893</v>
      </c>
      <c r="K34" s="118">
        <v>1.7668699999999999</v>
      </c>
      <c r="L34" s="95">
        <v>0.85805450000000005</v>
      </c>
      <c r="M34" s="319">
        <v>0.14157310000000001</v>
      </c>
    </row>
    <row r="35" spans="2:13">
      <c r="B35" s="196" t="s">
        <v>147</v>
      </c>
      <c r="C35" s="44" t="s">
        <v>148</v>
      </c>
      <c r="D35" s="44" t="s">
        <v>89</v>
      </c>
      <c r="E35" s="113">
        <v>0.62259242908215817</v>
      </c>
      <c r="F35" s="113">
        <v>3.6088676517689426E-2</v>
      </c>
      <c r="G35" s="113">
        <v>0.34131889440015234</v>
      </c>
      <c r="H35" s="95">
        <v>0.4889426</v>
      </c>
      <c r="I35" s="114">
        <v>2.4315091559671647</v>
      </c>
      <c r="J35" s="118">
        <v>1.79362</v>
      </c>
      <c r="K35" s="118">
        <v>6.7618900000000002</v>
      </c>
      <c r="L35" s="95">
        <v>0.43907950000000001</v>
      </c>
      <c r="M35" s="319">
        <v>0.56073430000000002</v>
      </c>
    </row>
    <row r="36" spans="2:13">
      <c r="B36" s="196" t="s">
        <v>149</v>
      </c>
      <c r="C36" s="44" t="s">
        <v>150</v>
      </c>
      <c r="D36" s="44" t="s">
        <v>86</v>
      </c>
      <c r="E36" s="113">
        <v>0.61359491345761552</v>
      </c>
      <c r="F36" s="113">
        <v>4.3577644102245017E-2</v>
      </c>
      <c r="G36" s="113">
        <v>0.34282744244013941</v>
      </c>
      <c r="H36" s="95">
        <v>0.57630760000000003</v>
      </c>
      <c r="I36" s="114">
        <v>1.4030398076269637</v>
      </c>
      <c r="J36" s="118">
        <v>0.66764999999999997</v>
      </c>
      <c r="K36" s="118">
        <v>7.4882400000000002</v>
      </c>
      <c r="L36" s="95">
        <v>0.34458919999999998</v>
      </c>
      <c r="M36" s="319">
        <v>0.65528629999999999</v>
      </c>
    </row>
    <row r="37" spans="2:13">
      <c r="B37" s="196" t="s">
        <v>151</v>
      </c>
      <c r="C37" s="44" t="s">
        <v>152</v>
      </c>
      <c r="D37" s="44" t="s">
        <v>86</v>
      </c>
      <c r="E37" s="113">
        <v>0.55620108047292516</v>
      </c>
      <c r="F37" s="113">
        <v>4.3519587208907598E-2</v>
      </c>
      <c r="G37" s="113">
        <v>0.40027933231816726</v>
      </c>
      <c r="H37" s="95">
        <v>0.32822279999999998</v>
      </c>
      <c r="I37" s="114">
        <v>1.4696038884216829</v>
      </c>
      <c r="J37" s="118">
        <v>2.37581</v>
      </c>
      <c r="K37" s="118">
        <v>6.6051399999999996</v>
      </c>
      <c r="L37" s="95">
        <v>0.64551369999999997</v>
      </c>
      <c r="M37" s="319">
        <v>0.35420610000000002</v>
      </c>
    </row>
    <row r="38" spans="2:13">
      <c r="B38" s="196" t="s">
        <v>153</v>
      </c>
      <c r="C38" s="44" t="s">
        <v>154</v>
      </c>
      <c r="D38" s="44" t="s">
        <v>86</v>
      </c>
      <c r="E38" s="113">
        <v>0.59616880672550088</v>
      </c>
      <c r="F38" s="113">
        <v>5.6388807562005941E-2</v>
      </c>
      <c r="G38" s="113">
        <v>0.3474423857124932</v>
      </c>
      <c r="H38" s="95">
        <v>0.53650129999999996</v>
      </c>
      <c r="I38" s="114">
        <v>1.5733538647819849</v>
      </c>
      <c r="J38" s="118">
        <v>0.91202000000000005</v>
      </c>
      <c r="K38" s="118">
        <v>1.16096</v>
      </c>
      <c r="L38" s="95">
        <v>0.39979949999999997</v>
      </c>
      <c r="M38" s="319">
        <v>0.60005980000000003</v>
      </c>
    </row>
    <row r="39" spans="2:13">
      <c r="B39" s="196" t="s">
        <v>155</v>
      </c>
      <c r="C39" s="44" t="s">
        <v>156</v>
      </c>
      <c r="D39" s="44" t="s">
        <v>120</v>
      </c>
      <c r="E39" s="113">
        <v>0.64374740847337741</v>
      </c>
      <c r="F39" s="113">
        <v>6.6269909022171267E-2</v>
      </c>
      <c r="G39" s="113">
        <v>0.28998268250445131</v>
      </c>
      <c r="H39" s="95">
        <v>0.164572</v>
      </c>
      <c r="I39" s="114">
        <v>4.3999785361665591</v>
      </c>
      <c r="J39" s="118">
        <v>17.909739999999999</v>
      </c>
      <c r="K39" s="118">
        <v>1.1003799999999999</v>
      </c>
      <c r="L39" s="95">
        <v>0.81490419999999997</v>
      </c>
      <c r="M39" s="319">
        <v>0.18469440000000001</v>
      </c>
    </row>
    <row r="40" spans="2:13">
      <c r="B40" s="196" t="s">
        <v>157</v>
      </c>
      <c r="C40" s="44" t="s">
        <v>158</v>
      </c>
      <c r="D40" s="44" t="s">
        <v>120</v>
      </c>
      <c r="E40" s="113">
        <v>0.48393110795454547</v>
      </c>
      <c r="F40" s="113">
        <v>8.8068181818181823E-2</v>
      </c>
      <c r="G40" s="113">
        <v>0.42800071022727271</v>
      </c>
      <c r="H40" s="95">
        <v>6.4943899999999999E-2</v>
      </c>
      <c r="I40" s="114">
        <v>1.5254604550379198</v>
      </c>
      <c r="J40" s="118">
        <v>17.804310000000001</v>
      </c>
      <c r="K40" s="118">
        <v>0</v>
      </c>
      <c r="L40" s="95">
        <v>0.92536989999999997</v>
      </c>
      <c r="M40" s="319">
        <v>7.4122800000000003E-2</v>
      </c>
    </row>
    <row r="41" spans="2:13">
      <c r="B41" s="196" t="s">
        <v>159</v>
      </c>
      <c r="C41" s="44" t="s">
        <v>160</v>
      </c>
      <c r="D41" s="44" t="s">
        <v>161</v>
      </c>
      <c r="E41" s="113">
        <v>0.69864603481624754</v>
      </c>
      <c r="F41" s="113">
        <v>2.6627981947130883E-2</v>
      </c>
      <c r="G41" s="113">
        <v>0.27472598323662151</v>
      </c>
      <c r="H41" s="95">
        <v>0.10620010000000001</v>
      </c>
      <c r="I41" s="114">
        <v>0.88709677419354838</v>
      </c>
      <c r="J41" s="118">
        <v>5.3136599999999996</v>
      </c>
      <c r="K41" s="118">
        <v>1.46234</v>
      </c>
      <c r="L41" s="95">
        <v>0.88326199999999999</v>
      </c>
      <c r="M41" s="319">
        <v>0.11614910000000001</v>
      </c>
    </row>
    <row r="42" spans="2:13">
      <c r="B42" s="196" t="s">
        <v>162</v>
      </c>
      <c r="C42" s="44" t="s">
        <v>163</v>
      </c>
      <c r="D42" s="44" t="s">
        <v>86</v>
      </c>
      <c r="E42" s="113">
        <v>0.5882431593524664</v>
      </c>
      <c r="F42" s="113">
        <v>5.6845422854686981E-2</v>
      </c>
      <c r="G42" s="113">
        <v>0.35491141779284657</v>
      </c>
      <c r="H42" s="95">
        <v>0.32842139999999997</v>
      </c>
      <c r="I42" s="114">
        <v>1.7141991781405019</v>
      </c>
      <c r="J42" s="118">
        <v>2.7288399999999999</v>
      </c>
      <c r="K42" s="118">
        <v>1.3404799999999999</v>
      </c>
      <c r="L42" s="95">
        <v>0.63602170000000002</v>
      </c>
      <c r="M42" s="319">
        <v>0.36369279999999998</v>
      </c>
    </row>
    <row r="43" spans="2:13">
      <c r="B43" s="196" t="s">
        <v>164</v>
      </c>
      <c r="C43" s="44" t="s">
        <v>165</v>
      </c>
      <c r="D43" s="44" t="s">
        <v>86</v>
      </c>
      <c r="E43" s="113">
        <v>0.589451921034576</v>
      </c>
      <c r="F43" s="113">
        <v>0</v>
      </c>
      <c r="G43" s="113">
        <v>0.410548078965424</v>
      </c>
      <c r="H43" s="95">
        <v>0.59025309999999998</v>
      </c>
      <c r="I43" s="114">
        <v>1.5372524976333266</v>
      </c>
      <c r="J43" s="118">
        <v>0.61894000000000005</v>
      </c>
      <c r="K43" s="118">
        <v>1.65269</v>
      </c>
      <c r="L43" s="95">
        <v>0.30935000000000001</v>
      </c>
      <c r="M43" s="319">
        <v>0.69056070000000003</v>
      </c>
    </row>
    <row r="44" spans="2:13">
      <c r="B44" s="196" t="s">
        <v>166</v>
      </c>
      <c r="C44" s="44" t="s">
        <v>211</v>
      </c>
      <c r="D44" s="44" t="s">
        <v>86</v>
      </c>
      <c r="E44" s="113">
        <v>0.59345562716906297</v>
      </c>
      <c r="F44" s="113">
        <v>5.6869550001458193E-2</v>
      </c>
      <c r="G44" s="113">
        <v>0.34967482282947882</v>
      </c>
      <c r="H44" s="95">
        <v>0.24848899999999999</v>
      </c>
      <c r="I44" s="114">
        <v>1.8717724766635733</v>
      </c>
      <c r="J44" s="118">
        <v>3.6802999999999999</v>
      </c>
      <c r="K44" s="118">
        <v>1.70004</v>
      </c>
      <c r="L44" s="95">
        <v>0.73652439999999997</v>
      </c>
      <c r="M44" s="319">
        <v>0.26315309999999997</v>
      </c>
    </row>
    <row r="45" spans="2:13">
      <c r="B45" s="196" t="s">
        <v>168</v>
      </c>
      <c r="C45" s="44" t="s">
        <v>167</v>
      </c>
      <c r="D45" s="44" t="s">
        <v>86</v>
      </c>
      <c r="E45" s="113">
        <v>0.64956328645447814</v>
      </c>
      <c r="F45" s="113">
        <v>1.7424130273871206E-2</v>
      </c>
      <c r="G45" s="113">
        <v>0.33301258327165062</v>
      </c>
      <c r="H45" s="95">
        <v>0.24828720000000001</v>
      </c>
      <c r="I45" s="114">
        <v>0.50071901916890282</v>
      </c>
      <c r="J45" s="118">
        <v>4.5493699999999997</v>
      </c>
      <c r="K45" s="118">
        <v>0</v>
      </c>
      <c r="L45" s="95">
        <v>0.74530989999999997</v>
      </c>
      <c r="M45" s="319">
        <v>0.25437029999999999</v>
      </c>
    </row>
    <row r="46" spans="2:13">
      <c r="B46" s="196" t="s">
        <v>170</v>
      </c>
      <c r="C46" s="44" t="s">
        <v>169</v>
      </c>
      <c r="D46" s="44" t="s">
        <v>86</v>
      </c>
      <c r="E46" s="113">
        <v>0.47510562978188875</v>
      </c>
      <c r="F46" s="113">
        <v>3.8357885120475048E-2</v>
      </c>
      <c r="G46" s="113">
        <v>0.4865364850976362</v>
      </c>
      <c r="H46" s="95">
        <v>0.43815999999999999</v>
      </c>
      <c r="I46" s="114">
        <v>33.430043901507922</v>
      </c>
      <c r="J46" s="118">
        <v>1.2434400000000001</v>
      </c>
      <c r="K46" s="118">
        <v>1.2169399999999999</v>
      </c>
      <c r="L46" s="95">
        <v>0.51247759999999998</v>
      </c>
      <c r="M46" s="319">
        <v>0.48730230000000002</v>
      </c>
    </row>
    <row r="47" spans="2:13">
      <c r="B47" s="196" t="s">
        <v>172</v>
      </c>
      <c r="C47" s="44" t="s">
        <v>171</v>
      </c>
      <c r="D47" s="44" t="s">
        <v>120</v>
      </c>
      <c r="E47" s="113">
        <v>0.53346971246732589</v>
      </c>
      <c r="F47" s="113">
        <v>6.6428003182179798E-2</v>
      </c>
      <c r="G47" s="113">
        <v>0.40010228435049439</v>
      </c>
      <c r="H47" s="95">
        <v>7.8813400000000006E-2</v>
      </c>
      <c r="I47" s="114">
        <v>0.27892601280669499</v>
      </c>
      <c r="J47" s="118">
        <v>31.81523</v>
      </c>
      <c r="K47" s="118">
        <v>11.13763</v>
      </c>
      <c r="L47" s="95">
        <v>0.90812269999999995</v>
      </c>
      <c r="M47" s="319">
        <v>9.1492100000000007E-2</v>
      </c>
    </row>
    <row r="48" spans="2:13">
      <c r="B48" s="196" t="s">
        <v>174</v>
      </c>
      <c r="C48" s="44" t="s">
        <v>173</v>
      </c>
      <c r="D48" s="44" t="s">
        <v>86</v>
      </c>
      <c r="E48" s="113">
        <v>0.65998844153342329</v>
      </c>
      <c r="F48" s="113">
        <v>3.6060581042280139E-2</v>
      </c>
      <c r="G48" s="113">
        <v>0.30395097742429661</v>
      </c>
      <c r="H48" s="95">
        <v>0.27910960000000001</v>
      </c>
      <c r="I48" s="114">
        <v>0.92834575260804764</v>
      </c>
      <c r="J48" s="118">
        <v>3.2809200000000001</v>
      </c>
      <c r="K48" s="118">
        <v>3.61795</v>
      </c>
      <c r="L48" s="95">
        <v>0.68146819999999997</v>
      </c>
      <c r="M48" s="319">
        <v>0.31828600000000001</v>
      </c>
    </row>
    <row r="49" spans="2:13">
      <c r="B49" s="196" t="s">
        <v>176</v>
      </c>
      <c r="C49" s="44" t="s">
        <v>175</v>
      </c>
      <c r="D49" s="44" t="s">
        <v>86</v>
      </c>
      <c r="E49" s="113">
        <v>0.64682921179127817</v>
      </c>
      <c r="F49" s="113">
        <v>5.2497056041389163E-2</v>
      </c>
      <c r="G49" s="113">
        <v>0.30067373216733267</v>
      </c>
      <c r="H49" s="95">
        <v>0.46094990000000002</v>
      </c>
      <c r="I49" s="114">
        <v>6.2340241172647843</v>
      </c>
      <c r="J49" s="118">
        <v>1.7584200000000001</v>
      </c>
      <c r="K49" s="118">
        <v>8.1089999999999995E-2</v>
      </c>
      <c r="L49" s="95">
        <v>0.47250019999999998</v>
      </c>
      <c r="M49" s="319">
        <v>0.52733260000000004</v>
      </c>
    </row>
    <row r="50" spans="2:13">
      <c r="B50" s="196" t="s">
        <v>178</v>
      </c>
      <c r="C50" s="44" t="s">
        <v>177</v>
      </c>
      <c r="D50" s="44" t="s">
        <v>120</v>
      </c>
      <c r="E50" s="113">
        <v>0.59790345541607348</v>
      </c>
      <c r="F50" s="113">
        <v>6.589016867261982E-2</v>
      </c>
      <c r="G50" s="113">
        <v>0.3362063759113067</v>
      </c>
      <c r="H50" s="95">
        <v>0.2790048</v>
      </c>
      <c r="I50" s="114">
        <v>1.0215764562785901</v>
      </c>
      <c r="J50" s="118">
        <v>5.06121</v>
      </c>
      <c r="K50" s="118">
        <v>4.9020999999999999</v>
      </c>
      <c r="L50" s="95">
        <v>0.66582980000000003</v>
      </c>
      <c r="M50" s="319">
        <v>0.33394879999999999</v>
      </c>
    </row>
    <row r="51" spans="2:13">
      <c r="B51" s="196" t="s">
        <v>180</v>
      </c>
      <c r="C51" s="44" t="s">
        <v>179</v>
      </c>
      <c r="D51" s="44" t="s">
        <v>120</v>
      </c>
      <c r="E51" s="113">
        <v>0.68111317838451557</v>
      </c>
      <c r="F51" s="113">
        <v>2.0805794627207067E-2</v>
      </c>
      <c r="G51" s="113">
        <v>0.29808102698827732</v>
      </c>
      <c r="H51" s="95">
        <v>0.15021380000000001</v>
      </c>
      <c r="I51" s="114">
        <v>10.150452155625658</v>
      </c>
      <c r="J51" s="118">
        <v>8.7933299999999992</v>
      </c>
      <c r="K51" s="118">
        <v>1.33822</v>
      </c>
      <c r="L51" s="95">
        <v>0.78637670000000004</v>
      </c>
      <c r="M51" s="319">
        <v>0.21355730000000001</v>
      </c>
    </row>
    <row r="52" spans="2:13">
      <c r="B52" s="196" t="s">
        <v>182</v>
      </c>
      <c r="C52" s="44" t="s">
        <v>181</v>
      </c>
      <c r="D52" s="44" t="s">
        <v>120</v>
      </c>
      <c r="E52" s="113">
        <v>0.54640844412616374</v>
      </c>
      <c r="F52" s="113">
        <v>5.4768502662141547E-2</v>
      </c>
      <c r="G52" s="113">
        <v>0.39882305321169476</v>
      </c>
      <c r="H52" s="95">
        <v>0.1314805</v>
      </c>
      <c r="I52" s="114">
        <v>0.23193021223741125</v>
      </c>
      <c r="J52" s="118">
        <v>7.3009000000000004</v>
      </c>
      <c r="K52" s="118">
        <v>1.9938</v>
      </c>
      <c r="L52" s="95">
        <v>0.86025819999999997</v>
      </c>
      <c r="M52" s="319">
        <v>0.13938970000000001</v>
      </c>
    </row>
    <row r="53" spans="2:13">
      <c r="B53" s="196" t="s">
        <v>184</v>
      </c>
      <c r="C53" s="44" t="s">
        <v>183</v>
      </c>
      <c r="D53" s="44" t="s">
        <v>86</v>
      </c>
      <c r="E53" s="113">
        <v>0.64657594796830109</v>
      </c>
      <c r="F53" s="113">
        <v>6.3587282543491302E-2</v>
      </c>
      <c r="G53" s="113">
        <v>0.28983676948820764</v>
      </c>
      <c r="H53" s="95">
        <v>0.4954713</v>
      </c>
      <c r="I53" s="114">
        <v>17.331326949384405</v>
      </c>
      <c r="J53" s="118">
        <v>1.0745499999999999</v>
      </c>
      <c r="K53" s="118">
        <v>0.31842999999999999</v>
      </c>
      <c r="L53" s="95">
        <v>0.48269329999999999</v>
      </c>
      <c r="M53" s="319">
        <v>0.5170669</v>
      </c>
    </row>
    <row r="54" spans="2:13">
      <c r="B54" s="196" t="s">
        <v>186</v>
      </c>
      <c r="C54" s="44" t="s">
        <v>185</v>
      </c>
      <c r="D54" s="44" t="s">
        <v>120</v>
      </c>
      <c r="E54" s="113">
        <v>0.51560881787246637</v>
      </c>
      <c r="F54" s="113">
        <v>5.8095379000838387E-2</v>
      </c>
      <c r="G54" s="113">
        <v>0.42629580312669529</v>
      </c>
      <c r="H54" s="95">
        <v>0.16189029999999999</v>
      </c>
      <c r="I54" s="114">
        <v>0.66328650169280845</v>
      </c>
      <c r="J54" s="118">
        <v>15.201090000000001</v>
      </c>
      <c r="K54" s="118">
        <v>8.0254899999999996</v>
      </c>
      <c r="L54" s="95">
        <v>0.80945940000000005</v>
      </c>
      <c r="M54" s="319">
        <v>0.19018930000000001</v>
      </c>
    </row>
    <row r="55" spans="2:13">
      <c r="B55" s="196" t="s">
        <v>188</v>
      </c>
      <c r="C55" s="44" t="s">
        <v>187</v>
      </c>
      <c r="D55" s="44" t="s">
        <v>86</v>
      </c>
      <c r="E55" s="113">
        <v>0.68056334918634498</v>
      </c>
      <c r="F55" s="113">
        <v>4.0770143597008472E-2</v>
      </c>
      <c r="G55" s="113">
        <v>0.2786665072166466</v>
      </c>
      <c r="H55" s="95">
        <v>0.3369548</v>
      </c>
      <c r="I55" s="114">
        <v>1.2508140698891945</v>
      </c>
      <c r="J55" s="118">
        <v>2.7261600000000001</v>
      </c>
      <c r="K55" s="118">
        <v>3.1319699999999999</v>
      </c>
      <c r="L55" s="95">
        <v>0.62852430000000004</v>
      </c>
      <c r="M55" s="319">
        <v>0.37120910000000001</v>
      </c>
    </row>
    <row r="56" spans="2:13">
      <c r="B56" s="196" t="s">
        <v>190</v>
      </c>
      <c r="C56" s="44" t="s">
        <v>189</v>
      </c>
      <c r="D56" s="44" t="s">
        <v>86</v>
      </c>
      <c r="E56" s="113">
        <v>0.54564647987935555</v>
      </c>
      <c r="F56" s="113">
        <v>3.8399873005794109E-2</v>
      </c>
      <c r="G56" s="113">
        <v>0.41595364711485039</v>
      </c>
      <c r="H56" s="95">
        <v>0.30570819999999999</v>
      </c>
      <c r="I56" s="114">
        <v>5.6293284482373442</v>
      </c>
      <c r="J56" s="118">
        <v>2.3973900000000001</v>
      </c>
      <c r="K56" s="118">
        <v>1.6150899999999999</v>
      </c>
      <c r="L56" s="95">
        <v>0.64923260000000005</v>
      </c>
      <c r="M56" s="319">
        <v>0.350549</v>
      </c>
    </row>
    <row r="57" spans="2:13">
      <c r="B57" s="196" t="s">
        <v>192</v>
      </c>
      <c r="C57" s="44" t="s">
        <v>191</v>
      </c>
      <c r="D57" s="44" t="s">
        <v>86</v>
      </c>
      <c r="E57" s="113">
        <v>0.61876313981807207</v>
      </c>
      <c r="F57" s="113">
        <v>4.0611144647280446E-2</v>
      </c>
      <c r="G57" s="113">
        <v>0.34062571553464749</v>
      </c>
      <c r="H57" s="95">
        <v>0.18387909999999999</v>
      </c>
      <c r="I57" s="114">
        <v>1.0347642535593513</v>
      </c>
      <c r="J57" s="118">
        <v>7.4473900000000004</v>
      </c>
      <c r="K57" s="118">
        <v>2.41567</v>
      </c>
      <c r="L57" s="95">
        <v>0.77611920000000001</v>
      </c>
      <c r="M57" s="319">
        <v>0.22354779999999999</v>
      </c>
    </row>
    <row r="58" spans="2:13">
      <c r="B58" s="196" t="s">
        <v>194</v>
      </c>
      <c r="C58" s="44" t="s">
        <v>193</v>
      </c>
      <c r="D58" s="44" t="s">
        <v>86</v>
      </c>
      <c r="E58" s="113">
        <v>0.69686941832934102</v>
      </c>
      <c r="F58" s="113">
        <v>4.4141063096243577E-2</v>
      </c>
      <c r="G58" s="113">
        <v>0.25898951857441538</v>
      </c>
      <c r="H58" s="95">
        <v>0.25069859999999999</v>
      </c>
      <c r="I58" s="114">
        <v>1.6956144057848523</v>
      </c>
      <c r="J58" s="118">
        <v>3.59015</v>
      </c>
      <c r="K58" s="118">
        <v>5.4404399999999997</v>
      </c>
      <c r="L58" s="95">
        <v>0.70385679999999995</v>
      </c>
      <c r="M58" s="319">
        <v>0.29582730000000002</v>
      </c>
    </row>
    <row r="59" spans="2:13">
      <c r="B59" s="196" t="s">
        <v>196</v>
      </c>
      <c r="C59" s="44" t="s">
        <v>195</v>
      </c>
      <c r="D59" s="44" t="s">
        <v>120</v>
      </c>
      <c r="E59" s="113">
        <v>0.46581665204561767</v>
      </c>
      <c r="F59" s="113">
        <v>5.0911157189568547E-2</v>
      </c>
      <c r="G59" s="113">
        <v>0.48327219076481376</v>
      </c>
      <c r="H59" s="95">
        <v>0.25692500000000001</v>
      </c>
      <c r="I59" s="114">
        <v>2.017497636813419</v>
      </c>
      <c r="J59" s="118">
        <v>4.9670399999999999</v>
      </c>
      <c r="K59" s="118">
        <v>1.06298</v>
      </c>
      <c r="L59" s="95">
        <v>0.69783039999999996</v>
      </c>
      <c r="M59" s="319">
        <v>0.30192629999999998</v>
      </c>
    </row>
    <row r="60" spans="2:13">
      <c r="B60" s="196" t="s">
        <v>198</v>
      </c>
      <c r="C60" s="44" t="s">
        <v>197</v>
      </c>
      <c r="D60" s="44" t="s">
        <v>89</v>
      </c>
      <c r="E60" s="113">
        <v>0.67597403098680708</v>
      </c>
      <c r="F60" s="113">
        <v>3.8621573425763667E-2</v>
      </c>
      <c r="G60" s="113">
        <v>0.28540439558742925</v>
      </c>
      <c r="H60" s="95">
        <v>0.42361799999999999</v>
      </c>
      <c r="I60" s="114">
        <v>1.4715658654064616</v>
      </c>
      <c r="J60" s="118">
        <v>2.6344599999999998</v>
      </c>
      <c r="K60" s="118">
        <v>1.43431</v>
      </c>
      <c r="L60" s="95">
        <v>0.51618419999999998</v>
      </c>
      <c r="M60" s="319">
        <v>0.48352469999999997</v>
      </c>
    </row>
    <row r="61" spans="2:13">
      <c r="B61" s="196" t="s">
        <v>200</v>
      </c>
      <c r="C61" s="44" t="s">
        <v>199</v>
      </c>
      <c r="D61" s="44" t="s">
        <v>89</v>
      </c>
      <c r="E61" s="113">
        <v>0.65970175051132596</v>
      </c>
      <c r="F61" s="113">
        <v>6.2511402809652297E-2</v>
      </c>
      <c r="G61" s="113">
        <v>0.2777868466790217</v>
      </c>
      <c r="H61" s="95">
        <v>0.32383260000000003</v>
      </c>
      <c r="I61" s="114">
        <v>0.44683818039834894</v>
      </c>
      <c r="J61" s="118">
        <v>1.8989400000000001</v>
      </c>
      <c r="K61" s="118">
        <v>5.0694499999999998</v>
      </c>
      <c r="L61" s="95">
        <v>0.63272689999999998</v>
      </c>
      <c r="M61" s="319">
        <v>0.36699949999999998</v>
      </c>
    </row>
    <row r="62" spans="2:13">
      <c r="B62" s="196" t="s">
        <v>202</v>
      </c>
      <c r="C62" s="44" t="s">
        <v>201</v>
      </c>
      <c r="D62" s="44" t="s">
        <v>86</v>
      </c>
      <c r="E62" s="113">
        <v>0.61867495513496518</v>
      </c>
      <c r="F62" s="113">
        <v>4.2182383304656713E-2</v>
      </c>
      <c r="G62" s="113">
        <v>0.33914266156037814</v>
      </c>
      <c r="H62" s="95">
        <v>0.49957479999999999</v>
      </c>
      <c r="I62" s="114">
        <v>1.9102668315956883</v>
      </c>
      <c r="J62" s="118">
        <v>0.99478999999999995</v>
      </c>
      <c r="K62" s="118">
        <v>2.77888</v>
      </c>
      <c r="L62" s="95">
        <v>0.44805159999999999</v>
      </c>
      <c r="M62" s="319">
        <v>0.55173269999999996</v>
      </c>
    </row>
    <row r="63" spans="2:13">
      <c r="B63" s="196" t="s">
        <v>204</v>
      </c>
      <c r="C63" s="44" t="s">
        <v>203</v>
      </c>
      <c r="D63" s="44" t="s">
        <v>89</v>
      </c>
      <c r="E63" s="113">
        <v>0.57268606448934323</v>
      </c>
      <c r="F63" s="113">
        <v>4.1301188842172445E-2</v>
      </c>
      <c r="G63" s="113">
        <v>0.3860127466684844</v>
      </c>
      <c r="H63" s="95">
        <v>0.63885789999999998</v>
      </c>
      <c r="I63" s="114">
        <v>1.5572877463184915</v>
      </c>
      <c r="J63" s="118">
        <v>0.77858000000000005</v>
      </c>
      <c r="K63" s="118">
        <v>1.7077599999999999</v>
      </c>
      <c r="L63" s="95">
        <v>0.31450119999999998</v>
      </c>
      <c r="M63" s="319">
        <v>0.68532660000000001</v>
      </c>
    </row>
    <row r="64" spans="2:13">
      <c r="B64" s="196" t="s">
        <v>206</v>
      </c>
      <c r="C64" s="44" t="s">
        <v>205</v>
      </c>
      <c r="D64" s="44" t="s">
        <v>86</v>
      </c>
      <c r="E64" s="113">
        <v>0.55705740776472257</v>
      </c>
      <c r="F64" s="113">
        <v>7.1807943455433579E-2</v>
      </c>
      <c r="G64" s="113">
        <v>0.37113464877984381</v>
      </c>
      <c r="H64" s="95">
        <v>0.25306919999999999</v>
      </c>
      <c r="I64" s="114">
        <v>1.1416001020207056</v>
      </c>
      <c r="J64" s="118">
        <v>1.0033799999999999</v>
      </c>
      <c r="K64" s="118">
        <v>2.5701700000000001</v>
      </c>
      <c r="L64" s="95">
        <v>0.6878185</v>
      </c>
      <c r="M64" s="319">
        <v>0.31193989999999999</v>
      </c>
    </row>
    <row r="65" spans="2:13">
      <c r="B65" s="196" t="s">
        <v>208</v>
      </c>
      <c r="C65" s="44" t="s">
        <v>207</v>
      </c>
      <c r="D65" s="44" t="s">
        <v>86</v>
      </c>
      <c r="E65" s="113">
        <v>0.45284470953065403</v>
      </c>
      <c r="F65" s="113">
        <v>6.0662992179453805E-2</v>
      </c>
      <c r="G65" s="113">
        <v>0.48649229828989216</v>
      </c>
      <c r="H65" s="95">
        <v>0.31977030000000001</v>
      </c>
      <c r="I65" s="114">
        <v>1.4011576276562006</v>
      </c>
      <c r="J65" s="118">
        <v>1.6135999999999999</v>
      </c>
      <c r="K65" s="118">
        <v>0.10614</v>
      </c>
      <c r="L65" s="95">
        <v>0.6411365</v>
      </c>
      <c r="M65" s="319">
        <v>0.3585486</v>
      </c>
    </row>
    <row r="66" spans="2:13">
      <c r="B66" s="196" t="s">
        <v>210</v>
      </c>
      <c r="C66" s="44" t="s">
        <v>209</v>
      </c>
      <c r="D66" s="44" t="s">
        <v>86</v>
      </c>
      <c r="E66" s="113">
        <v>0.62012862643898303</v>
      </c>
      <c r="F66" s="113">
        <v>5.2277171831213082E-2</v>
      </c>
      <c r="G66" s="113">
        <v>0.32759420172980386</v>
      </c>
      <c r="H66" s="95">
        <v>0.32192140000000002</v>
      </c>
      <c r="I66" s="114">
        <v>2.1854511808248152</v>
      </c>
      <c r="J66" s="118">
        <v>2.6432000000000002</v>
      </c>
      <c r="K66" s="118">
        <v>4.5516300000000003</v>
      </c>
      <c r="L66" s="95">
        <v>0.65801739999999997</v>
      </c>
      <c r="M66" s="319">
        <v>0.34169709999999998</v>
      </c>
    </row>
    <row r="67" spans="2:13">
      <c r="B67" s="196" t="s">
        <v>212</v>
      </c>
      <c r="C67" s="44" t="s">
        <v>213</v>
      </c>
      <c r="D67" s="44" t="s">
        <v>86</v>
      </c>
      <c r="E67" s="113">
        <v>0.56482067432927641</v>
      </c>
      <c r="F67" s="113">
        <v>4.7550368658847077E-2</v>
      </c>
      <c r="G67" s="113">
        <v>0.38762895701187655</v>
      </c>
      <c r="H67" s="95">
        <v>0.2464787</v>
      </c>
      <c r="I67" s="114">
        <v>1.6854520649882179</v>
      </c>
      <c r="J67" s="118">
        <v>4.1474599999999997</v>
      </c>
      <c r="K67" s="118">
        <v>11.01464</v>
      </c>
      <c r="L67" s="95">
        <v>0.73784000000000005</v>
      </c>
      <c r="M67" s="319">
        <v>0.26182260000000002</v>
      </c>
    </row>
    <row r="68" spans="2:13">
      <c r="B68" s="196" t="s">
        <v>214</v>
      </c>
      <c r="C68" s="44" t="s">
        <v>215</v>
      </c>
      <c r="D68" s="44" t="s">
        <v>89</v>
      </c>
      <c r="E68" s="113">
        <v>0.6444228520610662</v>
      </c>
      <c r="F68" s="113">
        <v>3.7170007081569804E-2</v>
      </c>
      <c r="G68" s="113">
        <v>0.31840714085736399</v>
      </c>
      <c r="H68" s="95">
        <v>0.3530855</v>
      </c>
      <c r="I68" s="114">
        <v>2.774738958576096</v>
      </c>
      <c r="J68" s="118">
        <v>3.8083499999999999</v>
      </c>
      <c r="K68" s="118">
        <v>7.0858299999999996</v>
      </c>
      <c r="L68" s="95">
        <v>0.58954770000000001</v>
      </c>
      <c r="M68" s="319">
        <v>0.41019349999999999</v>
      </c>
    </row>
    <row r="69" spans="2:13">
      <c r="B69" s="196" t="s">
        <v>216</v>
      </c>
      <c r="C69" s="44" t="s">
        <v>217</v>
      </c>
      <c r="D69" s="44" t="s">
        <v>86</v>
      </c>
      <c r="E69" s="113">
        <v>0.66319470463344576</v>
      </c>
      <c r="F69" s="113">
        <v>7.0288497564630945E-2</v>
      </c>
      <c r="G69" s="113">
        <v>0.26651679780192333</v>
      </c>
      <c r="H69" s="95">
        <v>0.1261803</v>
      </c>
      <c r="I69" s="114">
        <v>1.8378167462357693</v>
      </c>
      <c r="J69" s="118">
        <v>9.47865</v>
      </c>
      <c r="K69" s="118">
        <v>6.5430799999999998</v>
      </c>
      <c r="L69" s="95">
        <v>0.83677400000000002</v>
      </c>
      <c r="M69" s="319">
        <v>0.16295499999999999</v>
      </c>
    </row>
    <row r="70" spans="2:13">
      <c r="B70" s="196" t="s">
        <v>218</v>
      </c>
      <c r="C70" s="44" t="s">
        <v>219</v>
      </c>
      <c r="D70" s="44" t="s">
        <v>86</v>
      </c>
      <c r="E70" s="113">
        <v>0.60856560610044697</v>
      </c>
      <c r="F70" s="113">
        <v>5.0880883513016041E-2</v>
      </c>
      <c r="G70" s="113">
        <v>0.34055351038653692</v>
      </c>
      <c r="H70" s="95">
        <v>0.54490510000000003</v>
      </c>
      <c r="I70" s="114">
        <v>1.1686064058033043</v>
      </c>
      <c r="J70" s="118">
        <v>0.73023000000000005</v>
      </c>
      <c r="K70" s="118">
        <v>0.16123000000000001</v>
      </c>
      <c r="L70" s="95">
        <v>0.41523919999999997</v>
      </c>
      <c r="M70" s="319">
        <v>0.58454079999999997</v>
      </c>
    </row>
    <row r="71" spans="2:13">
      <c r="B71" s="196" t="s">
        <v>220</v>
      </c>
      <c r="C71" s="44" t="s">
        <v>221</v>
      </c>
      <c r="D71" s="44" t="s">
        <v>86</v>
      </c>
      <c r="E71" s="113">
        <v>0.57536227896757863</v>
      </c>
      <c r="F71" s="113">
        <v>6.4960637658146997E-2</v>
      </c>
      <c r="G71" s="113">
        <v>0.35967708337427434</v>
      </c>
      <c r="H71" s="95">
        <v>0.53595789999999999</v>
      </c>
      <c r="I71" s="114">
        <v>1.7598182296061642</v>
      </c>
      <c r="J71" s="118">
        <v>0.96852000000000005</v>
      </c>
      <c r="K71" s="118">
        <v>1.28708</v>
      </c>
      <c r="L71" s="95">
        <v>0.37718069999999998</v>
      </c>
      <c r="M71" s="319">
        <v>0.62262550000000005</v>
      </c>
    </row>
    <row r="72" spans="2:13">
      <c r="B72" s="196" t="s">
        <v>222</v>
      </c>
      <c r="C72" s="44" t="s">
        <v>223</v>
      </c>
      <c r="D72" s="44" t="s">
        <v>120</v>
      </c>
      <c r="E72" s="113">
        <v>0.56532988357050451</v>
      </c>
      <c r="F72" s="113">
        <v>8.1315838107558672E-2</v>
      </c>
      <c r="G72" s="113">
        <v>0.35335427832193678</v>
      </c>
      <c r="H72" s="95">
        <v>0.15409059999999999</v>
      </c>
      <c r="I72" s="114">
        <v>2.5948482564910598</v>
      </c>
      <c r="J72" s="118">
        <v>11.41878</v>
      </c>
      <c r="K72" s="118">
        <v>0</v>
      </c>
      <c r="L72" s="95">
        <v>0.82491360000000002</v>
      </c>
      <c r="M72" s="319">
        <v>0.17473659999999999</v>
      </c>
    </row>
    <row r="73" spans="2:13">
      <c r="B73" s="196" t="s">
        <v>224</v>
      </c>
      <c r="C73" s="44" t="s">
        <v>225</v>
      </c>
      <c r="D73" s="44" t="s">
        <v>86</v>
      </c>
      <c r="E73" s="113">
        <v>0.62245097037319186</v>
      </c>
      <c r="F73" s="113">
        <v>5.1960720556675555E-2</v>
      </c>
      <c r="G73" s="113">
        <v>0.32558830907013259</v>
      </c>
      <c r="H73" s="95">
        <v>0.33931860000000003</v>
      </c>
      <c r="I73" s="114">
        <v>0.81970071964360502</v>
      </c>
      <c r="J73" s="118">
        <v>1.2693099999999999</v>
      </c>
      <c r="K73" s="118">
        <v>4.2720599999999997</v>
      </c>
      <c r="L73" s="95">
        <v>0.6392137</v>
      </c>
      <c r="M73" s="319">
        <v>0.3605121</v>
      </c>
    </row>
    <row r="74" spans="2:13">
      <c r="B74" s="196" t="s">
        <v>226</v>
      </c>
      <c r="C74" s="44" t="s">
        <v>227</v>
      </c>
      <c r="D74" s="44" t="s">
        <v>86</v>
      </c>
      <c r="E74" s="113">
        <v>0.71609496124031002</v>
      </c>
      <c r="F74" s="113">
        <v>3.8362403100775197E-2</v>
      </c>
      <c r="G74" s="113">
        <v>0.24554263565891474</v>
      </c>
      <c r="H74" s="95">
        <v>0.53192859999999997</v>
      </c>
      <c r="I74" s="114">
        <v>2.2467017895240997</v>
      </c>
      <c r="J74" s="118">
        <v>1.4394100000000001</v>
      </c>
      <c r="K74" s="118">
        <v>5.1073500000000003</v>
      </c>
      <c r="L74" s="95">
        <v>0.41017779999999998</v>
      </c>
      <c r="M74" s="319">
        <v>0.58959289999999998</v>
      </c>
    </row>
    <row r="75" spans="2:13">
      <c r="B75" s="196" t="s">
        <v>228</v>
      </c>
      <c r="C75" s="44" t="s">
        <v>229</v>
      </c>
      <c r="D75" s="44" t="s">
        <v>86</v>
      </c>
      <c r="E75" s="113">
        <v>0.61988576757197811</v>
      </c>
      <c r="F75" s="113">
        <v>6.0855966118817266E-2</v>
      </c>
      <c r="G75" s="113">
        <v>0.31925826630920467</v>
      </c>
      <c r="H75" s="95">
        <v>0.39803050000000001</v>
      </c>
      <c r="I75" s="114">
        <v>1.4423234537978187</v>
      </c>
      <c r="J75" s="118">
        <v>1.45112</v>
      </c>
      <c r="K75" s="118">
        <v>1.69604</v>
      </c>
      <c r="L75" s="95">
        <v>0.51469489999999996</v>
      </c>
      <c r="M75" s="319">
        <v>0.48512909999999998</v>
      </c>
    </row>
    <row r="76" spans="2:13">
      <c r="B76" s="196" t="s">
        <v>230</v>
      </c>
      <c r="C76" s="44" t="s">
        <v>231</v>
      </c>
      <c r="D76" s="44" t="s">
        <v>86</v>
      </c>
      <c r="E76" s="113">
        <v>0.63786074870978871</v>
      </c>
      <c r="F76" s="113">
        <v>3.9251994282938234E-2</v>
      </c>
      <c r="G76" s="113">
        <v>0.32288725700727305</v>
      </c>
      <c r="H76" s="95">
        <v>0.33191169999999998</v>
      </c>
      <c r="I76" s="114">
        <v>2.0630546880673979</v>
      </c>
      <c r="J76" s="118">
        <v>2.9992399999999999</v>
      </c>
      <c r="K76" s="118">
        <v>1.35189</v>
      </c>
      <c r="L76" s="95">
        <v>0.62043429999999999</v>
      </c>
      <c r="M76" s="319">
        <v>0.3793647</v>
      </c>
    </row>
    <row r="77" spans="2:13">
      <c r="B77" s="196" t="s">
        <v>232</v>
      </c>
      <c r="C77" s="44" t="s">
        <v>233</v>
      </c>
      <c r="D77" s="44" t="s">
        <v>86</v>
      </c>
      <c r="E77" s="113">
        <v>0.52597266436645762</v>
      </c>
      <c r="F77" s="113">
        <v>3.3702510532034539E-2</v>
      </c>
      <c r="G77" s="113">
        <v>0.44032482510150783</v>
      </c>
      <c r="H77" s="95">
        <v>0.33318409999999998</v>
      </c>
      <c r="I77" s="114">
        <v>1.6395743151380664</v>
      </c>
      <c r="J77" s="118">
        <v>2.6047400000000001</v>
      </c>
      <c r="K77" s="118">
        <v>2.9782299999999999</v>
      </c>
      <c r="L77" s="95">
        <v>0.64393529999999999</v>
      </c>
      <c r="M77" s="319">
        <v>0.35576940000000001</v>
      </c>
    </row>
    <row r="78" spans="2:13">
      <c r="B78" s="196" t="s">
        <v>234</v>
      </c>
      <c r="C78" s="44" t="s">
        <v>235</v>
      </c>
      <c r="D78" s="44" t="s">
        <v>89</v>
      </c>
      <c r="E78" s="113">
        <v>0.57954653521841126</v>
      </c>
      <c r="F78" s="113">
        <v>6.2214702339440819E-2</v>
      </c>
      <c r="G78" s="113">
        <v>0.35823876244214797</v>
      </c>
      <c r="H78" s="95">
        <v>0.56654360000000004</v>
      </c>
      <c r="I78" s="114">
        <v>1.0610295477860181</v>
      </c>
      <c r="J78" s="118">
        <v>0.58360999999999996</v>
      </c>
      <c r="K78" s="118">
        <v>0.30218</v>
      </c>
      <c r="L78" s="95">
        <v>0.38020929999999997</v>
      </c>
      <c r="M78" s="319">
        <v>0.61959759999999997</v>
      </c>
    </row>
    <row r="79" spans="2:13">
      <c r="B79" s="196" t="s">
        <v>236</v>
      </c>
      <c r="C79" s="44" t="s">
        <v>237</v>
      </c>
      <c r="D79" s="44" t="s">
        <v>86</v>
      </c>
      <c r="E79" s="113">
        <v>0.60668920550591643</v>
      </c>
      <c r="F79" s="113">
        <v>7.3267326732673263E-2</v>
      </c>
      <c r="G79" s="113">
        <v>0.32004346776141029</v>
      </c>
      <c r="H79" s="95">
        <v>0.164358</v>
      </c>
      <c r="I79" s="114">
        <v>1.1577711298123969</v>
      </c>
      <c r="J79" s="118">
        <v>4.6601600000000003</v>
      </c>
      <c r="K79" s="118">
        <v>0</v>
      </c>
      <c r="L79" s="95">
        <v>0.80481049999999998</v>
      </c>
      <c r="M79" s="319">
        <v>0.1948204</v>
      </c>
    </row>
    <row r="80" spans="2:13">
      <c r="B80" s="196" t="s">
        <v>238</v>
      </c>
      <c r="C80" s="44" t="s">
        <v>239</v>
      </c>
      <c r="D80" s="44" t="s">
        <v>86</v>
      </c>
      <c r="E80" s="113">
        <v>0.58722062251474016</v>
      </c>
      <c r="F80" s="113">
        <v>5.0747291923762511E-2</v>
      </c>
      <c r="G80" s="113">
        <v>0.36203208556149735</v>
      </c>
      <c r="H80" s="95">
        <v>0.50499939999999999</v>
      </c>
      <c r="I80" s="114">
        <v>1.2384316256007064</v>
      </c>
      <c r="J80" s="118">
        <v>0.76459999999999995</v>
      </c>
      <c r="K80" s="118">
        <v>3.0743399999999999</v>
      </c>
      <c r="L80" s="95">
        <v>0.38474960000000002</v>
      </c>
      <c r="M80" s="319">
        <v>0.61503569999999996</v>
      </c>
    </row>
    <row r="81" spans="2:13">
      <c r="B81" s="196" t="s">
        <v>240</v>
      </c>
      <c r="C81" s="44" t="s">
        <v>241</v>
      </c>
      <c r="D81" s="44" t="s">
        <v>120</v>
      </c>
      <c r="E81" s="113">
        <v>0.65774566948526392</v>
      </c>
      <c r="F81" s="113">
        <v>4.8321155898530498E-2</v>
      </c>
      <c r="G81" s="113">
        <v>0.29393317461620555</v>
      </c>
      <c r="H81" s="95">
        <v>0.18276290000000001</v>
      </c>
      <c r="I81" s="114">
        <v>4.2177977839335181</v>
      </c>
      <c r="J81" s="118">
        <v>14.41226</v>
      </c>
      <c r="K81" s="118">
        <v>10.168509999999999</v>
      </c>
      <c r="L81" s="95">
        <v>0.80399160000000003</v>
      </c>
      <c r="M81" s="319">
        <v>0.19572030000000001</v>
      </c>
    </row>
    <row r="82" spans="2:13">
      <c r="B82" s="196" t="s">
        <v>242</v>
      </c>
      <c r="C82" s="44" t="s">
        <v>243</v>
      </c>
      <c r="D82" s="44" t="s">
        <v>86</v>
      </c>
      <c r="E82" s="113">
        <v>0.64980129556968935</v>
      </c>
      <c r="F82" s="113">
        <v>3.3288243251190966E-2</v>
      </c>
      <c r="G82" s="113">
        <v>0.31691046117911964</v>
      </c>
      <c r="H82" s="95">
        <v>0.3513307</v>
      </c>
      <c r="I82" s="114">
        <v>1.8558753820245744</v>
      </c>
      <c r="J82" s="118">
        <v>2.5990099999999998</v>
      </c>
      <c r="K82" s="118">
        <v>1.8774599999999999</v>
      </c>
      <c r="L82" s="95">
        <v>0.59855009999999997</v>
      </c>
      <c r="M82" s="319">
        <v>0.4011902</v>
      </c>
    </row>
    <row r="83" spans="2:13">
      <c r="B83" s="196" t="s">
        <v>244</v>
      </c>
      <c r="C83" s="44" t="s">
        <v>245</v>
      </c>
      <c r="D83" s="44" t="s">
        <v>86</v>
      </c>
      <c r="E83" s="113">
        <v>0.63152846879094338</v>
      </c>
      <c r="F83" s="113">
        <v>5.3794839737277035E-2</v>
      </c>
      <c r="G83" s="113">
        <v>0.31467669147177957</v>
      </c>
      <c r="H83" s="95">
        <v>0.29258329999999999</v>
      </c>
      <c r="I83" s="114">
        <v>3.309442838519526</v>
      </c>
      <c r="J83" s="118">
        <v>5.8517000000000001</v>
      </c>
      <c r="K83" s="118">
        <v>4.7349500000000004</v>
      </c>
      <c r="L83" s="95">
        <v>0.66525440000000002</v>
      </c>
      <c r="M83" s="319">
        <v>0.33449499999999999</v>
      </c>
    </row>
    <row r="84" spans="2:13">
      <c r="B84" s="196" t="s">
        <v>246</v>
      </c>
      <c r="C84" s="44" t="s">
        <v>247</v>
      </c>
      <c r="D84" s="44" t="s">
        <v>86</v>
      </c>
      <c r="E84" s="113">
        <v>0.53557181645181584</v>
      </c>
      <c r="F84" s="113">
        <v>7.896266452213932E-2</v>
      </c>
      <c r="G84" s="113">
        <v>0.38546551902604487</v>
      </c>
      <c r="H84" s="95">
        <v>0.38822449999999997</v>
      </c>
      <c r="I84" s="114">
        <v>0.53305744784703213</v>
      </c>
      <c r="J84" s="118">
        <v>0.59911000000000003</v>
      </c>
      <c r="K84" s="118">
        <v>0.82752000000000003</v>
      </c>
      <c r="L84" s="95">
        <v>0.53721010000000002</v>
      </c>
      <c r="M84" s="319">
        <v>0.4624684</v>
      </c>
    </row>
    <row r="85" spans="2:13">
      <c r="B85" s="196" t="s">
        <v>248</v>
      </c>
      <c r="C85" s="44" t="s">
        <v>249</v>
      </c>
      <c r="D85" s="44" t="s">
        <v>86</v>
      </c>
      <c r="E85" s="113">
        <v>0.50718759091185184</v>
      </c>
      <c r="F85" s="113">
        <v>4.5761709446520651E-2</v>
      </c>
      <c r="G85" s="113">
        <v>0.44705069964162747</v>
      </c>
      <c r="H85" s="95">
        <v>0.82919529999999997</v>
      </c>
      <c r="I85" s="114">
        <v>1.4410940046825891</v>
      </c>
      <c r="J85" s="118">
        <v>0.19322</v>
      </c>
      <c r="K85" s="118">
        <v>7.2599999999999998E-2</v>
      </c>
      <c r="L85" s="95">
        <v>0.1489627</v>
      </c>
      <c r="M85" s="319">
        <v>0.85099009999999997</v>
      </c>
    </row>
    <row r="86" spans="2:13">
      <c r="B86" s="196" t="s">
        <v>250</v>
      </c>
      <c r="C86" s="44" t="s">
        <v>251</v>
      </c>
      <c r="D86" s="44" t="s">
        <v>86</v>
      </c>
      <c r="E86" s="113">
        <v>0.68768338689395003</v>
      </c>
      <c r="F86" s="113">
        <v>5.131339946905128E-2</v>
      </c>
      <c r="G86" s="113">
        <v>0.26100321363699874</v>
      </c>
      <c r="H86" s="95">
        <v>0.15211069999999999</v>
      </c>
      <c r="I86" s="114">
        <v>1.4406924664083338</v>
      </c>
      <c r="J86" s="118">
        <v>6.5317299999999996</v>
      </c>
      <c r="K86" s="118">
        <v>3.6310799999999999</v>
      </c>
      <c r="L86" s="95">
        <v>0.82992480000000002</v>
      </c>
      <c r="M86" s="319">
        <v>0.1696182</v>
      </c>
    </row>
    <row r="87" spans="2:13">
      <c r="B87" s="196" t="s">
        <v>252</v>
      </c>
      <c r="C87" s="44" t="s">
        <v>253</v>
      </c>
      <c r="D87" s="44" t="s">
        <v>86</v>
      </c>
      <c r="E87" s="113">
        <v>0.58409984894033895</v>
      </c>
      <c r="F87" s="113">
        <v>5.3715918098742169E-2</v>
      </c>
      <c r="G87" s="113">
        <v>0.36218423296091889</v>
      </c>
      <c r="H87" s="95">
        <v>0.38450279999999998</v>
      </c>
      <c r="I87" s="114">
        <v>1.0630659278633268</v>
      </c>
      <c r="J87" s="118">
        <v>1.32959</v>
      </c>
      <c r="K87" s="118">
        <v>3.43187</v>
      </c>
      <c r="L87" s="95">
        <v>0.58468169999999997</v>
      </c>
      <c r="M87" s="319">
        <v>0.4150567</v>
      </c>
    </row>
    <row r="88" spans="2:13" ht="13.5" thickBot="1">
      <c r="B88" s="199" t="s">
        <v>254</v>
      </c>
      <c r="C88" s="200" t="s">
        <v>255</v>
      </c>
      <c r="D88" s="200" t="s">
        <v>86</v>
      </c>
      <c r="E88" s="384">
        <v>0.58432838486172456</v>
      </c>
      <c r="F88" s="384">
        <v>5.1661329301539306E-2</v>
      </c>
      <c r="G88" s="384">
        <v>0.36401028583673617</v>
      </c>
      <c r="H88" s="322">
        <v>0.49814819999999999</v>
      </c>
      <c r="I88" s="385">
        <v>2.1323872867587328</v>
      </c>
      <c r="J88" s="386">
        <v>1.6687000000000001</v>
      </c>
      <c r="K88" s="386">
        <v>2.91439</v>
      </c>
      <c r="L88" s="322">
        <v>0.46833609999999998</v>
      </c>
      <c r="M88" s="323">
        <v>0.5313852</v>
      </c>
    </row>
    <row r="90" spans="2:13" ht="13.5" thickBot="1"/>
    <row r="91" spans="2:13" ht="16.5">
      <c r="B91" s="257"/>
      <c r="C91" s="578" t="s">
        <v>256</v>
      </c>
      <c r="D91" s="578"/>
      <c r="E91" s="98">
        <f t="shared" ref="E91:M91" si="0">AVERAGE(E$5:E$88)</f>
        <v>0.59554459882529531</v>
      </c>
      <c r="F91" s="98">
        <f t="shared" si="0"/>
        <v>5.1942108539573789E-2</v>
      </c>
      <c r="G91" s="98">
        <f t="shared" si="0"/>
        <v>0.3525132926351312</v>
      </c>
      <c r="H91" s="98">
        <f t="shared" si="0"/>
        <v>0.34926516309523803</v>
      </c>
      <c r="I91" s="115">
        <f t="shared" si="0"/>
        <v>2.3936506364906389</v>
      </c>
      <c r="J91" s="115">
        <f t="shared" si="0"/>
        <v>4.0676041666666674</v>
      </c>
      <c r="K91" s="115">
        <f t="shared" si="0"/>
        <v>3.7566121428571431</v>
      </c>
      <c r="L91" s="98">
        <f t="shared" si="0"/>
        <v>0.60154433690476183</v>
      </c>
      <c r="M91" s="99">
        <f t="shared" si="0"/>
        <v>0.3926327952380953</v>
      </c>
    </row>
    <row r="92" spans="2:13" ht="16.5">
      <c r="B92" s="258"/>
      <c r="C92" s="579" t="s">
        <v>257</v>
      </c>
      <c r="D92" s="579"/>
      <c r="E92" s="101">
        <f t="shared" ref="E92:M92" si="1">QUARTILE(E$7:E$88,1)</f>
        <v>0.55641516229587451</v>
      </c>
      <c r="F92" s="101">
        <f t="shared" si="1"/>
        <v>3.9959268338943477E-2</v>
      </c>
      <c r="G92" s="101">
        <f t="shared" si="1"/>
        <v>0.31394862355650222</v>
      </c>
      <c r="H92" s="101">
        <f t="shared" si="1"/>
        <v>0.24705517499999999</v>
      </c>
      <c r="I92" s="116">
        <f t="shared" si="1"/>
        <v>1.1411925406400141</v>
      </c>
      <c r="J92" s="116">
        <f t="shared" si="1"/>
        <v>1.0654675</v>
      </c>
      <c r="K92" s="116">
        <f t="shared" si="1"/>
        <v>1.1565650000000001</v>
      </c>
      <c r="L92" s="101">
        <f t="shared" si="1"/>
        <v>0.47504847499999997</v>
      </c>
      <c r="M92" s="102">
        <f t="shared" si="1"/>
        <v>0.264634125</v>
      </c>
    </row>
    <row r="93" spans="2:13" ht="16.5">
      <c r="B93" s="258"/>
      <c r="C93" s="579" t="s">
        <v>258</v>
      </c>
      <c r="D93" s="579"/>
      <c r="E93" s="101">
        <f>MEDIAN(E$5:E$88)</f>
        <v>0.59703613107078723</v>
      </c>
      <c r="F93" s="101">
        <f t="shared" ref="F93:M93" si="2">MEDIAN(F$5:F$88)</f>
        <v>5.1157094634672315E-2</v>
      </c>
      <c r="G93" s="101">
        <f t="shared" si="2"/>
        <v>0.34524984366733025</v>
      </c>
      <c r="H93" s="101">
        <f t="shared" si="2"/>
        <v>0.33254790000000001</v>
      </c>
      <c r="I93" s="116">
        <f t="shared" si="2"/>
        <v>1.4705848769140721</v>
      </c>
      <c r="J93" s="116">
        <f t="shared" si="2"/>
        <v>2.4308550000000002</v>
      </c>
      <c r="K93" s="116">
        <f t="shared" si="2"/>
        <v>2.0614850000000002</v>
      </c>
      <c r="L93" s="101">
        <f t="shared" si="2"/>
        <v>0.63437429999999995</v>
      </c>
      <c r="M93" s="102">
        <f t="shared" si="2"/>
        <v>0.36534614999999998</v>
      </c>
    </row>
    <row r="94" spans="2:13" ht="17.25" thickBot="1">
      <c r="B94" s="259"/>
      <c r="C94" s="576" t="s">
        <v>259</v>
      </c>
      <c r="D94" s="576"/>
      <c r="E94" s="104">
        <f t="shared" ref="E94:M94" si="3">QUARTILE(E$7:E$88,4)</f>
        <v>0.77777928609729108</v>
      </c>
      <c r="F94" s="104">
        <f t="shared" si="3"/>
        <v>9.6481133402380861E-2</v>
      </c>
      <c r="G94" s="104">
        <f t="shared" si="3"/>
        <v>0.4865364850976362</v>
      </c>
      <c r="H94" s="104">
        <f t="shared" si="3"/>
        <v>0.82919529999999997</v>
      </c>
      <c r="I94" s="117">
        <f t="shared" si="3"/>
        <v>33.430043901507922</v>
      </c>
      <c r="J94" s="117">
        <f t="shared" si="3"/>
        <v>35.96893</v>
      </c>
      <c r="K94" s="117">
        <f t="shared" si="3"/>
        <v>46.26182</v>
      </c>
      <c r="L94" s="104">
        <f t="shared" si="3"/>
        <v>0.92536989999999997</v>
      </c>
      <c r="M94" s="105">
        <f t="shared" si="3"/>
        <v>0.85099009999999997</v>
      </c>
    </row>
  </sheetData>
  <autoFilter ref="B4:M4" xr:uid="{00000000-0001-0000-0800-000000000000}"/>
  <sortState xmlns:xlrd2="http://schemas.microsoft.com/office/spreadsheetml/2017/richdata2" ref="C6:M88">
    <sortCondition ref="C5:C88"/>
  </sortState>
  <mergeCells count="6">
    <mergeCell ref="C94:D94"/>
    <mergeCell ref="E2:I2"/>
    <mergeCell ref="E3:I3"/>
    <mergeCell ref="C91:D91"/>
    <mergeCell ref="C92:D92"/>
    <mergeCell ref="C93:D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Five Year Summary</vt:lpstr>
      <vt:lpstr>Table 1</vt:lpstr>
      <vt:lpstr>Table 2 - Staff</vt:lpstr>
      <vt:lpstr>Table 3 - Salaries</vt:lpstr>
      <vt:lpstr>Table 4 - Income</vt:lpstr>
      <vt:lpstr>Table 5 - Income %</vt:lpstr>
      <vt:lpstr>Table 6 - Expenditures</vt:lpstr>
      <vt:lpstr>Table 7 - Collections</vt:lpstr>
      <vt:lpstr>Table 8 - Collection %</vt:lpstr>
      <vt:lpstr>Table 9 - Circulation</vt:lpstr>
      <vt:lpstr>Table 10 - Circulation %</vt:lpstr>
      <vt:lpstr>Table 11 - Service Measures</vt:lpstr>
      <vt:lpstr>Table 12 - Programming</vt:lpstr>
      <vt:lpstr>Table 13 - Technology</vt:lpstr>
      <vt:lpstr>Table 14 - Summer Reading</vt:lpstr>
      <vt:lpstr>Table 15 - Partnerships</vt:lpstr>
      <vt:lpstr>'Five Year Summary'!Print_Area</vt:lpstr>
    </vt:vector>
  </TitlesOfParts>
  <Manager/>
  <Company>Counting Opinions (SQUIRE)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1 - Profile</dc:title>
  <dc:subject/>
  <dc:creator>Counting Opinions (SQUIRE) Ltd.</dc:creator>
  <cp:keywords/>
  <dc:description/>
  <cp:lastModifiedBy>Johnson, Amanda</cp:lastModifiedBy>
  <cp:revision/>
  <cp:lastPrinted>2021-11-08T18:26:36Z</cp:lastPrinted>
  <dcterms:created xsi:type="dcterms:W3CDTF">2021-10-19T17:27:33Z</dcterms:created>
  <dcterms:modified xsi:type="dcterms:W3CDTF">2021-11-08T18:31:21Z</dcterms:modified>
  <cp:category/>
  <cp:contentStatus/>
</cp:coreProperties>
</file>