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dajohnson/Desktop/"/>
    </mc:Choice>
  </mc:AlternateContent>
  <xr:revisionPtr revIDLastSave="0" documentId="8_{20969253-5DCC-C84A-8CE0-DCB42FF9E39B}" xr6:coauthVersionLast="47" xr6:coauthVersionMax="47" xr10:uidLastSave="{00000000-0000-0000-0000-000000000000}"/>
  <bookViews>
    <workbookView xWindow="1120" yWindow="500" windowWidth="25140" windowHeight="16560" xr2:uid="{00000000-000D-0000-FFFF-FFFF00000000}"/>
  </bookViews>
  <sheets>
    <sheet name="Summary" sheetId="16" r:id="rId1"/>
    <sheet name="Table 1" sheetId="3" r:id="rId2"/>
    <sheet name="Table 2 - Staff" sheetId="1" r:id="rId3"/>
    <sheet name="Table 3 - Salaries" sheetId="2" r:id="rId4"/>
    <sheet name="Table 4 - Income" sheetId="4" r:id="rId5"/>
    <sheet name="Table 5 - Income %" sheetId="5" r:id="rId6"/>
    <sheet name="Table 6 - Expenditures" sheetId="6" r:id="rId7"/>
    <sheet name="Table 7 - Collections" sheetId="7" r:id="rId8"/>
    <sheet name="Table 8 - Collection %" sheetId="8" r:id="rId9"/>
    <sheet name="Table 9 - Circulation" sheetId="9" r:id="rId10"/>
    <sheet name="Table 10 - Circulation %" sheetId="10" r:id="rId11"/>
    <sheet name="Table 11 - Service" sheetId="11" r:id="rId12"/>
    <sheet name="Table 12 - Programming" sheetId="12" r:id="rId13"/>
    <sheet name="Table 14 - Summer Reading" sheetId="14" r:id="rId14"/>
    <sheet name="Table 13 - Technology" sheetId="13" r:id="rId15"/>
    <sheet name="Partnerships" sheetId="15" r:id="rId16"/>
  </sheets>
  <definedNames>
    <definedName name="_xlnm._FilterDatabase" localSheetId="1" hidden="1">'Table 1'!$B$6:$M$6</definedName>
    <definedName name="_xlnm._FilterDatabase" localSheetId="10" hidden="1">'Table 10 - Circulation %'!$B$8:$Q$8</definedName>
    <definedName name="_xlnm._FilterDatabase" localSheetId="11" hidden="1">'Table 11 - Service'!$B$5:$Q$5</definedName>
    <definedName name="_xlnm._FilterDatabase" localSheetId="12" hidden="1">'Table 12 - Programming'!$B$6:$AV$6</definedName>
    <definedName name="_xlnm._FilterDatabase" localSheetId="14" hidden="1">'Table 13 - Technology'!$B$5:$P$5</definedName>
    <definedName name="_xlnm._FilterDatabase" localSheetId="2" hidden="1">'Table 2 - Staff'!$B$7:$L$7</definedName>
    <definedName name="_xlnm._FilterDatabase" localSheetId="3" hidden="1">'Table 3 - Salaries'!$B$7:$V$101</definedName>
    <definedName name="_xlnm._FilterDatabase" localSheetId="4" hidden="1">'Table 4 - Income'!$B$7:$Q$7</definedName>
    <definedName name="_xlnm._FilterDatabase" localSheetId="5" hidden="1">'Table 5 - Income %'!$B$7:$L$7</definedName>
    <definedName name="_xlnm._FilterDatabase" localSheetId="6" hidden="1">'Table 6 - Expenditures'!$B$5:$P$5</definedName>
    <definedName name="_xlnm._FilterDatabase" localSheetId="7" hidden="1">'Table 7 - Collections'!$B$5:$Q$5</definedName>
    <definedName name="_xlnm._FilterDatabase" localSheetId="8" hidden="1">'Table 8 - Collection %'!$B$5:$M$5</definedName>
    <definedName name="_xlnm._FilterDatabase" localSheetId="9" hidden="1">'Table 9 - Circulation'!$B$5:$S$6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" i="12" l="1"/>
  <c r="AS9" i="12"/>
  <c r="AS10" i="12"/>
  <c r="AS11" i="12"/>
  <c r="AS12" i="12"/>
  <c r="AS13" i="12"/>
  <c r="AS14" i="12"/>
  <c r="AS15" i="12"/>
  <c r="AS16" i="12"/>
  <c r="AS17" i="12"/>
  <c r="AS18" i="12"/>
  <c r="AS19" i="12"/>
  <c r="AS20" i="12"/>
  <c r="AS21" i="12"/>
  <c r="AS22" i="12"/>
  <c r="AS23" i="12"/>
  <c r="AS24" i="12"/>
  <c r="AS25" i="12"/>
  <c r="AS26" i="12"/>
  <c r="AS27" i="12"/>
  <c r="AS28" i="12"/>
  <c r="AS29" i="12"/>
  <c r="AS30" i="12"/>
  <c r="AS31" i="12"/>
  <c r="AS32" i="12"/>
  <c r="AS33" i="12"/>
  <c r="AS34" i="12"/>
  <c r="AS35" i="12"/>
  <c r="AS36" i="12"/>
  <c r="AS37" i="12"/>
  <c r="AS38" i="12"/>
  <c r="AS39" i="12"/>
  <c r="AS40" i="12"/>
  <c r="AS41" i="12"/>
  <c r="AS42" i="12"/>
  <c r="AS43" i="12"/>
  <c r="AS44" i="12"/>
  <c r="AS45" i="12"/>
  <c r="AS46" i="12"/>
  <c r="AS47" i="12"/>
  <c r="AS48" i="12"/>
  <c r="AS49" i="12"/>
  <c r="AS50" i="12"/>
  <c r="AS51" i="12"/>
  <c r="AS52" i="12"/>
  <c r="AS53" i="12"/>
  <c r="AS54" i="12"/>
  <c r="AS55" i="12"/>
  <c r="AS56" i="12"/>
  <c r="AS57" i="12"/>
  <c r="AS58" i="12"/>
  <c r="AS59" i="12"/>
  <c r="AS60" i="12"/>
  <c r="AS61" i="12"/>
  <c r="AS62" i="12"/>
  <c r="AS63" i="12"/>
  <c r="AS64" i="12"/>
  <c r="AS65" i="12"/>
  <c r="AS66" i="12"/>
  <c r="AS67" i="12"/>
  <c r="AS68" i="12"/>
  <c r="AS69" i="12"/>
  <c r="AS70" i="12"/>
  <c r="AS71" i="12"/>
  <c r="AS72" i="12"/>
  <c r="AS73" i="12"/>
  <c r="AS74" i="12"/>
  <c r="AS75" i="12"/>
  <c r="AS76" i="12"/>
  <c r="AS77" i="12"/>
  <c r="AS78" i="12"/>
  <c r="AS79" i="12"/>
  <c r="AS80" i="12"/>
  <c r="AS81" i="12"/>
  <c r="AS82" i="12"/>
  <c r="AS83" i="12"/>
  <c r="AS84" i="12"/>
  <c r="AS85" i="12"/>
  <c r="AS86" i="12"/>
  <c r="AS87" i="12"/>
  <c r="AS88" i="12"/>
  <c r="AS89" i="12"/>
  <c r="AS90" i="12"/>
  <c r="AS7" i="12"/>
  <c r="I89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7" i="13"/>
  <c r="I6" i="13"/>
  <c r="X8" i="12"/>
  <c r="X10" i="12"/>
  <c r="X11" i="12"/>
  <c r="X13" i="12"/>
  <c r="X14" i="12"/>
  <c r="X15" i="12"/>
  <c r="X16" i="12"/>
  <c r="X17" i="12"/>
  <c r="X18" i="12"/>
  <c r="X19" i="12"/>
  <c r="X20" i="12"/>
  <c r="X22" i="12"/>
  <c r="X23" i="12"/>
  <c r="X25" i="12"/>
  <c r="X27" i="12"/>
  <c r="X28" i="12"/>
  <c r="X30" i="12"/>
  <c r="X33" i="12"/>
  <c r="X34" i="12"/>
  <c r="X36" i="12"/>
  <c r="X37" i="12"/>
  <c r="X38" i="12"/>
  <c r="X40" i="12"/>
  <c r="X41" i="12"/>
  <c r="X42" i="12"/>
  <c r="X45" i="12"/>
  <c r="X47" i="12"/>
  <c r="X48" i="12"/>
  <c r="X49" i="12"/>
  <c r="X51" i="12"/>
  <c r="X52" i="12"/>
  <c r="X54" i="12"/>
  <c r="X57" i="12"/>
  <c r="X58" i="12"/>
  <c r="X59" i="12"/>
  <c r="X60" i="12"/>
  <c r="X61" i="12"/>
  <c r="X63" i="12"/>
  <c r="X64" i="12"/>
  <c r="X66" i="12"/>
  <c r="X67" i="12"/>
  <c r="X68" i="12"/>
  <c r="X46" i="12"/>
  <c r="X69" i="12"/>
  <c r="X70" i="12"/>
  <c r="X71" i="12"/>
  <c r="X72" i="12"/>
  <c r="X73" i="12"/>
  <c r="X74" i="12"/>
  <c r="X75" i="12"/>
  <c r="X76" i="12"/>
  <c r="X77" i="12"/>
  <c r="X78" i="12"/>
  <c r="X79" i="12"/>
  <c r="X80" i="12"/>
  <c r="X82" i="12"/>
  <c r="X85" i="12"/>
  <c r="X86" i="12"/>
  <c r="X87" i="12"/>
  <c r="X88" i="12"/>
  <c r="X90" i="12"/>
  <c r="X7" i="12"/>
  <c r="T8" i="12"/>
  <c r="U8" i="12" s="1"/>
  <c r="T9" i="12"/>
  <c r="T10" i="12"/>
  <c r="U10" i="12" s="1"/>
  <c r="T11" i="12"/>
  <c r="U11" i="12" s="1"/>
  <c r="T12" i="12"/>
  <c r="T13" i="12"/>
  <c r="T14" i="12"/>
  <c r="T15" i="12"/>
  <c r="T16" i="12"/>
  <c r="U16" i="12" s="1"/>
  <c r="T17" i="12"/>
  <c r="U17" i="12" s="1"/>
  <c r="T18" i="12"/>
  <c r="U18" i="12" s="1"/>
  <c r="T19" i="12"/>
  <c r="U19" i="12" s="1"/>
  <c r="T20" i="12"/>
  <c r="T21" i="12"/>
  <c r="T22" i="12"/>
  <c r="T23" i="12"/>
  <c r="T24" i="12"/>
  <c r="U24" i="12" s="1"/>
  <c r="T25" i="12"/>
  <c r="U25" i="12" s="1"/>
  <c r="T26" i="12"/>
  <c r="U26" i="12" s="1"/>
  <c r="T27" i="12"/>
  <c r="U27" i="12" s="1"/>
  <c r="T28" i="12"/>
  <c r="T29" i="12"/>
  <c r="T30" i="12"/>
  <c r="T31" i="12"/>
  <c r="T32" i="12"/>
  <c r="U32" i="12" s="1"/>
  <c r="T33" i="12"/>
  <c r="U33" i="12" s="1"/>
  <c r="T34" i="12"/>
  <c r="U34" i="12" s="1"/>
  <c r="T35" i="12"/>
  <c r="U35" i="12" s="1"/>
  <c r="T36" i="12"/>
  <c r="T37" i="12"/>
  <c r="T38" i="12"/>
  <c r="T39" i="12"/>
  <c r="T40" i="12"/>
  <c r="U40" i="12" s="1"/>
  <c r="T41" i="12"/>
  <c r="U41" i="12" s="1"/>
  <c r="T42" i="12"/>
  <c r="U42" i="12" s="1"/>
  <c r="T43" i="12"/>
  <c r="U43" i="12" s="1"/>
  <c r="T44" i="12"/>
  <c r="T45" i="12"/>
  <c r="T47" i="12"/>
  <c r="T48" i="12"/>
  <c r="T49" i="12"/>
  <c r="U49" i="12" s="1"/>
  <c r="T50" i="12"/>
  <c r="U50" i="12" s="1"/>
  <c r="T51" i="12"/>
  <c r="U51" i="12" s="1"/>
  <c r="T52" i="12"/>
  <c r="U52" i="12" s="1"/>
  <c r="T53" i="12"/>
  <c r="T54" i="12"/>
  <c r="T55" i="12"/>
  <c r="T56" i="12"/>
  <c r="T57" i="12"/>
  <c r="U57" i="12" s="1"/>
  <c r="T58" i="12"/>
  <c r="U58" i="12" s="1"/>
  <c r="T59" i="12"/>
  <c r="U59" i="12" s="1"/>
  <c r="T60" i="12"/>
  <c r="U60" i="12" s="1"/>
  <c r="T61" i="12"/>
  <c r="T62" i="12"/>
  <c r="T63" i="12"/>
  <c r="T64" i="12"/>
  <c r="T65" i="12"/>
  <c r="U65" i="12" s="1"/>
  <c r="T66" i="12"/>
  <c r="U66" i="12" s="1"/>
  <c r="T67" i="12"/>
  <c r="U67" i="12" s="1"/>
  <c r="T68" i="12"/>
  <c r="U68" i="12" s="1"/>
  <c r="T46" i="12"/>
  <c r="T69" i="12"/>
  <c r="T70" i="12"/>
  <c r="T71" i="12"/>
  <c r="T72" i="12"/>
  <c r="U72" i="12" s="1"/>
  <c r="T73" i="12"/>
  <c r="U73" i="12" s="1"/>
  <c r="T74" i="12"/>
  <c r="U74" i="12" s="1"/>
  <c r="T75" i="12"/>
  <c r="U75" i="12" s="1"/>
  <c r="T76" i="12"/>
  <c r="T77" i="12"/>
  <c r="T78" i="12"/>
  <c r="T79" i="12"/>
  <c r="T80" i="12"/>
  <c r="U80" i="12" s="1"/>
  <c r="T81" i="12"/>
  <c r="U81" i="12" s="1"/>
  <c r="T82" i="12"/>
  <c r="U82" i="12" s="1"/>
  <c r="T83" i="12"/>
  <c r="U83" i="12" s="1"/>
  <c r="T84" i="12"/>
  <c r="T85" i="12"/>
  <c r="T86" i="12"/>
  <c r="T87" i="12"/>
  <c r="T88" i="12"/>
  <c r="U88" i="12" s="1"/>
  <c r="T89" i="12"/>
  <c r="U89" i="12" s="1"/>
  <c r="T90" i="12"/>
  <c r="U90" i="12" s="1"/>
  <c r="T7" i="12"/>
  <c r="M90" i="12"/>
  <c r="M89" i="12"/>
  <c r="M88" i="12"/>
  <c r="M87" i="12"/>
  <c r="M86" i="12"/>
  <c r="M85" i="12"/>
  <c r="M84" i="12"/>
  <c r="M83" i="12"/>
  <c r="M82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46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5" i="12"/>
  <c r="M44" i="12"/>
  <c r="M42" i="12"/>
  <c r="M41" i="12"/>
  <c r="M40" i="12"/>
  <c r="M38" i="12"/>
  <c r="M37" i="12"/>
  <c r="M36" i="12"/>
  <c r="M34" i="12"/>
  <c r="M33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I8" i="12"/>
  <c r="I9" i="12"/>
  <c r="I10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46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2" i="12"/>
  <c r="I83" i="12"/>
  <c r="I84" i="12"/>
  <c r="I85" i="12"/>
  <c r="I86" i="12"/>
  <c r="I87" i="12"/>
  <c r="I88" i="12"/>
  <c r="I89" i="12"/>
  <c r="I90" i="12"/>
  <c r="I7" i="12"/>
  <c r="P8" i="12"/>
  <c r="P9" i="12"/>
  <c r="P10" i="12"/>
  <c r="P11" i="12"/>
  <c r="P12" i="12"/>
  <c r="Q12" i="12" s="1"/>
  <c r="P13" i="12"/>
  <c r="Q13" i="12" s="1"/>
  <c r="P14" i="12"/>
  <c r="Q14" i="12" s="1"/>
  <c r="P15" i="12"/>
  <c r="Q15" i="12" s="1"/>
  <c r="P16" i="12"/>
  <c r="P17" i="12"/>
  <c r="P18" i="12"/>
  <c r="Q18" i="12" s="1"/>
  <c r="P19" i="12"/>
  <c r="P20" i="12"/>
  <c r="Q20" i="12" s="1"/>
  <c r="P21" i="12"/>
  <c r="Q21" i="12" s="1"/>
  <c r="P22" i="12"/>
  <c r="Q22" i="12" s="1"/>
  <c r="P23" i="12"/>
  <c r="U23" i="12" s="1"/>
  <c r="P24" i="12"/>
  <c r="P25" i="12"/>
  <c r="P26" i="12"/>
  <c r="P27" i="12"/>
  <c r="Q27" i="12" s="1"/>
  <c r="P28" i="12"/>
  <c r="Q28" i="12" s="1"/>
  <c r="P29" i="12"/>
  <c r="Q29" i="12" s="1"/>
  <c r="P30" i="12"/>
  <c r="Q30" i="12" s="1"/>
  <c r="P31" i="12"/>
  <c r="Q31" i="12" s="1"/>
  <c r="P32" i="12"/>
  <c r="P33" i="12"/>
  <c r="P34" i="12"/>
  <c r="P35" i="12"/>
  <c r="P36" i="12"/>
  <c r="Q36" i="12" s="1"/>
  <c r="P37" i="12"/>
  <c r="Q37" i="12" s="1"/>
  <c r="P38" i="12"/>
  <c r="Q38" i="12" s="1"/>
  <c r="P39" i="12"/>
  <c r="Q39" i="12" s="1"/>
  <c r="P40" i="12"/>
  <c r="P41" i="12"/>
  <c r="P42" i="12"/>
  <c r="Q42" i="12" s="1"/>
  <c r="P43" i="12"/>
  <c r="Q43" i="12" s="1"/>
  <c r="P44" i="12"/>
  <c r="Q44" i="12" s="1"/>
  <c r="P45" i="12"/>
  <c r="Q45" i="12" s="1"/>
  <c r="P47" i="12"/>
  <c r="Q47" i="12" s="1"/>
  <c r="P48" i="12"/>
  <c r="U48" i="12" s="1"/>
  <c r="P49" i="12"/>
  <c r="P50" i="12"/>
  <c r="P51" i="12"/>
  <c r="P52" i="12"/>
  <c r="P53" i="12"/>
  <c r="Q53" i="12" s="1"/>
  <c r="P54" i="12"/>
  <c r="Q54" i="12" s="1"/>
  <c r="P55" i="12"/>
  <c r="Q55" i="12" s="1"/>
  <c r="P56" i="12"/>
  <c r="Q56" i="12" s="1"/>
  <c r="P57" i="12"/>
  <c r="Q57" i="12" s="1"/>
  <c r="P58" i="12"/>
  <c r="P59" i="12"/>
  <c r="P60" i="12"/>
  <c r="P61" i="12"/>
  <c r="Q61" i="12" s="1"/>
  <c r="P62" i="12"/>
  <c r="Q62" i="12" s="1"/>
  <c r="P63" i="12"/>
  <c r="Q63" i="12" s="1"/>
  <c r="P64" i="12"/>
  <c r="U64" i="12" s="1"/>
  <c r="P65" i="12"/>
  <c r="P66" i="12"/>
  <c r="P67" i="12"/>
  <c r="P68" i="12"/>
  <c r="Q68" i="12" s="1"/>
  <c r="P46" i="12"/>
  <c r="Q46" i="12" s="1"/>
  <c r="P69" i="12"/>
  <c r="Q69" i="12" s="1"/>
  <c r="P70" i="12"/>
  <c r="Q70" i="12" s="1"/>
  <c r="P71" i="12"/>
  <c r="Q71" i="12" s="1"/>
  <c r="P72" i="12"/>
  <c r="P73" i="12"/>
  <c r="P74" i="12"/>
  <c r="P75" i="12"/>
  <c r="P76" i="12"/>
  <c r="Q76" i="12" s="1"/>
  <c r="P77" i="12"/>
  <c r="Q77" i="12" s="1"/>
  <c r="P78" i="12"/>
  <c r="Q78" i="12" s="1"/>
  <c r="P79" i="12"/>
  <c r="Q79" i="12" s="1"/>
  <c r="P80" i="12"/>
  <c r="P81" i="12"/>
  <c r="P82" i="12"/>
  <c r="Q82" i="12" s="1"/>
  <c r="P83" i="12"/>
  <c r="Q83" i="12" s="1"/>
  <c r="P84" i="12"/>
  <c r="Q84" i="12" s="1"/>
  <c r="P85" i="12"/>
  <c r="Q85" i="12" s="1"/>
  <c r="P86" i="12"/>
  <c r="Q86" i="12" s="1"/>
  <c r="P87" i="12"/>
  <c r="Q87" i="12" s="1"/>
  <c r="P88" i="12"/>
  <c r="P89" i="12"/>
  <c r="P90" i="12"/>
  <c r="P7" i="12"/>
  <c r="Q90" i="12"/>
  <c r="Q89" i="12"/>
  <c r="Q88" i="12"/>
  <c r="Q81" i="12"/>
  <c r="Q80" i="12"/>
  <c r="Q75" i="12"/>
  <c r="Q74" i="12"/>
  <c r="Q73" i="12"/>
  <c r="Q72" i="12"/>
  <c r="Q67" i="12"/>
  <c r="Q66" i="12"/>
  <c r="Q65" i="12"/>
  <c r="Q64" i="12"/>
  <c r="Q60" i="12"/>
  <c r="Q59" i="12"/>
  <c r="Q58" i="12"/>
  <c r="Q52" i="12"/>
  <c r="Q51" i="12"/>
  <c r="Q50" i="12"/>
  <c r="Q49" i="12"/>
  <c r="Q48" i="12"/>
  <c r="Q41" i="12"/>
  <c r="Q40" i="12"/>
  <c r="Q35" i="12"/>
  <c r="Q34" i="12"/>
  <c r="Q33" i="12"/>
  <c r="Q32" i="12"/>
  <c r="Q26" i="12"/>
  <c r="Q25" i="12"/>
  <c r="Q24" i="12"/>
  <c r="Q23" i="12"/>
  <c r="Q19" i="12"/>
  <c r="Q17" i="12"/>
  <c r="Q16" i="12"/>
  <c r="Q11" i="12"/>
  <c r="Q10" i="12"/>
  <c r="Q9" i="12"/>
  <c r="Q8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46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46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7" i="12"/>
  <c r="N83" i="4"/>
  <c r="K96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V96" i="2"/>
  <c r="U96" i="2"/>
  <c r="T96" i="2"/>
  <c r="S96" i="2"/>
  <c r="R96" i="2"/>
  <c r="Q96" i="2"/>
  <c r="P96" i="2"/>
  <c r="O96" i="2"/>
  <c r="N96" i="2"/>
  <c r="J96" i="2"/>
  <c r="L96" i="2"/>
  <c r="M96" i="2"/>
  <c r="G15" i="16"/>
  <c r="F15" i="16"/>
  <c r="E15" i="16"/>
  <c r="D15" i="16"/>
  <c r="C15" i="16"/>
  <c r="I25" i="16"/>
  <c r="H25" i="16"/>
  <c r="G25" i="16"/>
  <c r="F25" i="16"/>
  <c r="E25" i="16"/>
  <c r="D25" i="16"/>
  <c r="C25" i="16"/>
  <c r="I35" i="16"/>
  <c r="H35" i="16"/>
  <c r="G35" i="16"/>
  <c r="F35" i="16"/>
  <c r="E35" i="16"/>
  <c r="D35" i="16"/>
  <c r="C35" i="16"/>
  <c r="I56" i="16"/>
  <c r="H56" i="16"/>
  <c r="G56" i="16"/>
  <c r="F56" i="16"/>
  <c r="E56" i="16"/>
  <c r="D56" i="16"/>
  <c r="C56" i="16"/>
  <c r="I46" i="16"/>
  <c r="H46" i="16"/>
  <c r="G46" i="16"/>
  <c r="F46" i="16"/>
  <c r="E46" i="16"/>
  <c r="D46" i="16"/>
  <c r="C46" i="16"/>
  <c r="U87" i="12" l="1"/>
  <c r="U79" i="12"/>
  <c r="U71" i="12"/>
  <c r="U56" i="12"/>
  <c r="U39" i="12"/>
  <c r="U31" i="12"/>
  <c r="U15" i="12"/>
  <c r="U86" i="12"/>
  <c r="U78" i="12"/>
  <c r="U70" i="12"/>
  <c r="U63" i="12"/>
  <c r="U55" i="12"/>
  <c r="U47" i="12"/>
  <c r="U38" i="12"/>
  <c r="U30" i="12"/>
  <c r="U22" i="12"/>
  <c r="U14" i="12"/>
  <c r="U28" i="12"/>
  <c r="U69" i="12"/>
  <c r="U54" i="12"/>
  <c r="U37" i="12"/>
  <c r="U21" i="12"/>
  <c r="U7" i="12"/>
  <c r="U9" i="12"/>
  <c r="U85" i="12"/>
  <c r="U77" i="12"/>
  <c r="U62" i="12"/>
  <c r="U45" i="12"/>
  <c r="U29" i="12"/>
  <c r="U13" i="12"/>
  <c r="U84" i="12"/>
  <c r="U76" i="12"/>
  <c r="U46" i="12"/>
  <c r="U61" i="12"/>
  <c r="U53" i="12"/>
  <c r="U44" i="12"/>
  <c r="U36" i="12"/>
  <c r="U20" i="12"/>
  <c r="U12" i="12"/>
  <c r="Q7" i="12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T64" i="14"/>
  <c r="T65" i="14"/>
  <c r="T66" i="14"/>
  <c r="T67" i="14"/>
  <c r="T68" i="14"/>
  <c r="T69" i="14"/>
  <c r="T70" i="14"/>
  <c r="T71" i="14"/>
  <c r="T72" i="14"/>
  <c r="T73" i="14"/>
  <c r="T74" i="14"/>
  <c r="T75" i="14"/>
  <c r="T76" i="14"/>
  <c r="T77" i="14"/>
  <c r="T78" i="14"/>
  <c r="T79" i="14"/>
  <c r="T80" i="14"/>
  <c r="T81" i="14"/>
  <c r="T82" i="14"/>
  <c r="T83" i="14"/>
  <c r="T84" i="14"/>
  <c r="T85" i="14"/>
  <c r="T86" i="14"/>
  <c r="T87" i="14"/>
  <c r="T88" i="14"/>
  <c r="T89" i="14"/>
  <c r="T90" i="14"/>
  <c r="T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State of NC</author>
  </authors>
  <commentList>
    <comment ref="E5" authorId="0" shapeId="0" xr:uid="{450D6D5A-AA0C-4487-AA88-0F9EC4B62D81}">
      <text>
        <r>
          <rPr>
            <b/>
            <sz val="9"/>
            <color rgb="FF000000"/>
            <rFont val="Tahoma"/>
            <family val="2"/>
          </rPr>
          <t>State of NC: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These are based on economic well-being of the county. For libraries in multiple tier designations, I chose the designation that had the highest percentage of the population served or split the difference https://www.nccommerce.com/research-publications/incentive-reports/2011-county-tier-designations</t>
        </r>
      </text>
    </comment>
  </commentList>
</comments>
</file>

<file path=xl/sharedStrings.xml><?xml version="1.0" encoding="utf-8"?>
<sst xmlns="http://schemas.openxmlformats.org/spreadsheetml/2006/main" count="7140" uniqueCount="617">
  <si>
    <t xml:space="preserve">          Draft Five-Year Statewide Summary</t>
  </si>
  <si>
    <t xml:space="preserve">      2019-2023</t>
  </si>
  <si>
    <t>Statistical Report of North Carolina Public Libraries, July 1, 2022 - June 30, 2023</t>
  </si>
  <si>
    <t>For questions or comments, please contact the State Data Coordinator: Amanda Johnson at amanda.johnson@dncr.nc.gov. Data is considered draft until certified by the Institute of Museum and Library Services. Inflation adjustments calculated using U.S. Bureau of Economic Analysis Table 3.15.4</t>
  </si>
  <si>
    <t>Collections/Circulation</t>
  </si>
  <si>
    <t>Year</t>
  </si>
  <si>
    <t>Total</t>
  </si>
  <si>
    <t>Print Book</t>
  </si>
  <si>
    <t xml:space="preserve">Total </t>
  </si>
  <si>
    <t xml:space="preserve">Electronic </t>
  </si>
  <si>
    <t>Total Income</t>
  </si>
  <si>
    <t>Volumes</t>
  </si>
  <si>
    <t>Materials</t>
  </si>
  <si>
    <t>per Collection</t>
  </si>
  <si>
    <t>Collection Use</t>
  </si>
  <si>
    <t>Per Capita</t>
  </si>
  <si>
    <t>Circulation</t>
  </si>
  <si>
    <t>Usage</t>
  </si>
  <si>
    <t>Use ($)</t>
  </si>
  <si>
    <t>Per capita</t>
  </si>
  <si>
    <t>2018-2019</t>
  </si>
  <si>
    <t>2019-2020</t>
  </si>
  <si>
    <t>2020-2021</t>
  </si>
  <si>
    <t>2021-2022</t>
  </si>
  <si>
    <t>2022-2023</t>
  </si>
  <si>
    <t>1 Yr % Change</t>
  </si>
  <si>
    <t>5 Year Trendline</t>
  </si>
  <si>
    <t>Operating Income</t>
  </si>
  <si>
    <t>Inflation Adjusted</t>
  </si>
  <si>
    <t>Local Income</t>
  </si>
  <si>
    <t>State Aid</t>
  </si>
  <si>
    <t>Local Income ($)</t>
  </si>
  <si>
    <t>Per Capita ($)</t>
  </si>
  <si>
    <t>State Aid ($)</t>
  </si>
  <si>
    <t>Federal Income</t>
  </si>
  <si>
    <t>Per capita ($)</t>
  </si>
  <si>
    <t>Operating Expenditures</t>
  </si>
  <si>
    <t>Personnel</t>
  </si>
  <si>
    <t>Other</t>
  </si>
  <si>
    <t>Personnel Expenses ($)</t>
  </si>
  <si>
    <t>Materials Expenses ($)</t>
  </si>
  <si>
    <t>Other Expenses ($)</t>
  </si>
  <si>
    <t>Service Measures</t>
  </si>
  <si>
    <t>Reference</t>
  </si>
  <si>
    <t xml:space="preserve">Library </t>
  </si>
  <si>
    <t xml:space="preserve">Public </t>
  </si>
  <si>
    <t>Questions</t>
  </si>
  <si>
    <t>Library</t>
  </si>
  <si>
    <t>Visits</t>
  </si>
  <si>
    <t>Registered</t>
  </si>
  <si>
    <t>Computer</t>
  </si>
  <si>
    <t>Annual</t>
  </si>
  <si>
    <t>Borrowers</t>
  </si>
  <si>
    <t>Hours</t>
  </si>
  <si>
    <t>Program/FTE Staff Measures</t>
  </si>
  <si>
    <t>Program</t>
  </si>
  <si>
    <t>Attendance</t>
  </si>
  <si>
    <t>FTE Staff Per</t>
  </si>
  <si>
    <t>% Staff</t>
  </si>
  <si>
    <t>Programs</t>
  </si>
  <si>
    <t>ALA MLS</t>
  </si>
  <si>
    <t>FTE Staff</t>
  </si>
  <si>
    <t>25,000 Pop.</t>
  </si>
  <si>
    <t>with ALA MLS</t>
  </si>
  <si>
    <t>July 1, 2022 - June 30, 2023</t>
  </si>
  <si>
    <t>FSCS Key</t>
  </si>
  <si>
    <t>Library Name</t>
  </si>
  <si>
    <t>NC Dept. of Commerce</t>
  </si>
  <si>
    <t>Service outlets</t>
  </si>
  <si>
    <t xml:space="preserve">Annual </t>
  </si>
  <si>
    <t xml:space="preserve">Library Square  </t>
  </si>
  <si>
    <t>Type</t>
  </si>
  <si>
    <t xml:space="preserve"> tier designation (2022)</t>
  </si>
  <si>
    <t>Central</t>
  </si>
  <si>
    <t>Branches</t>
  </si>
  <si>
    <t>Bookmobiles</t>
  </si>
  <si>
    <t>Kiosks</t>
  </si>
  <si>
    <t>Feet per Capita</t>
  </si>
  <si>
    <t>NC0001</t>
  </si>
  <si>
    <t>ALBEMARLE REGIONAL LIBRARY</t>
  </si>
  <si>
    <t>Regional</t>
  </si>
  <si>
    <t>NC0002</t>
  </si>
  <si>
    <t>APPALACHIAN REGIONAL LIBRARY</t>
  </si>
  <si>
    <t>NC0003</t>
  </si>
  <si>
    <t>AVERY-MITCHELL-YANCEY REGIONAL LIBRARY</t>
  </si>
  <si>
    <t>NC0004</t>
  </si>
  <si>
    <t>BEAUFORT-HYDE-MARTIN REGIONAL LIBRARY</t>
  </si>
  <si>
    <t>NC0006</t>
  </si>
  <si>
    <t>CRAVEN-PAMLICO REGIONAL LIBRARY</t>
  </si>
  <si>
    <t>NC0007</t>
  </si>
  <si>
    <t>EAST ALBEMARLE REGIONAL LIBRARY</t>
  </si>
  <si>
    <t>NC0008</t>
  </si>
  <si>
    <t>FONTANA REGIONAL LIBRARY</t>
  </si>
  <si>
    <t>NC0011</t>
  </si>
  <si>
    <t>NANTAHALA REGIONAL LIBRARY</t>
  </si>
  <si>
    <t>NC0012</t>
  </si>
  <si>
    <t>NEUSE REGIONAL LIBRARY</t>
  </si>
  <si>
    <t>NC0013</t>
  </si>
  <si>
    <t>NORTHWESTERN REGIONAL LIBRARY</t>
  </si>
  <si>
    <t>NC0014</t>
  </si>
  <si>
    <t>PETTIGREW REGIONAL LIBRARY</t>
  </si>
  <si>
    <t>NC0015</t>
  </si>
  <si>
    <t>SANDHILL REGIONAL LIBRARY SYSTEM</t>
  </si>
  <si>
    <t>NC0016</t>
  </si>
  <si>
    <t>ALEXANDER COUNTY LIBRARY</t>
  </si>
  <si>
    <t>County</t>
  </si>
  <si>
    <t>NC0017</t>
  </si>
  <si>
    <t>BLADEN COUNTY PUBLIC LIBRARY</t>
  </si>
  <si>
    <t>NC0018</t>
  </si>
  <si>
    <t>BRUNSWICK COUNTY LIBRARY</t>
  </si>
  <si>
    <t>NC0019</t>
  </si>
  <si>
    <t>BUNCOMBE COUNTY PUBLIC LIBRARIES</t>
  </si>
  <si>
    <t>NC0020</t>
  </si>
  <si>
    <t>BURKE COUNTY PUBLIC LIBRARY</t>
  </si>
  <si>
    <t>NC0021</t>
  </si>
  <si>
    <t>CABARRUS COUNTY PUBLIC LIBRARY</t>
  </si>
  <si>
    <t>NC0022</t>
  </si>
  <si>
    <t>CALDWELL COUNTY PUBLIC LIBRARY</t>
  </si>
  <si>
    <t>NC0023</t>
  </si>
  <si>
    <t>CATAWBA COUNTY LIBRARY</t>
  </si>
  <si>
    <t>NC0024</t>
  </si>
  <si>
    <t>CLEVELAND COUNTY MEMORIAL LIBRARY</t>
  </si>
  <si>
    <t>NC0025</t>
  </si>
  <si>
    <t>COLUMBUS COUNTY PUBLIC LIBRARY</t>
  </si>
  <si>
    <t>NC0026</t>
  </si>
  <si>
    <t>CUMBERLAND COUNTY PUBLIC LIBRARY</t>
  </si>
  <si>
    <t>NC0027</t>
  </si>
  <si>
    <t>DAVIDSON COUNTY PUBLIC LIBRARY SYSTEM</t>
  </si>
  <si>
    <t>NC0028</t>
  </si>
  <si>
    <t>DAVIE COUNTY PUBLIC LIBRARY</t>
  </si>
  <si>
    <t>NC0029</t>
  </si>
  <si>
    <t>DUPLIN COUNTY LIBRARY</t>
  </si>
  <si>
    <t>NC0030</t>
  </si>
  <si>
    <t>DURHAM COUNTY LIBRARY</t>
  </si>
  <si>
    <t>NC0031</t>
  </si>
  <si>
    <t>EDGECOMBE COUNTY MEMORIAL LIBRARY</t>
  </si>
  <si>
    <t>NC0032</t>
  </si>
  <si>
    <t>FORSYTH COUNTY PUBLIC LIBRARY</t>
  </si>
  <si>
    <t>NC0033</t>
  </si>
  <si>
    <t>FRANKLIN COUNTY LIBRARY</t>
  </si>
  <si>
    <t>NC0034</t>
  </si>
  <si>
    <t>GRANVILLE COUNTY LIBRARY SYSTEM</t>
  </si>
  <si>
    <t>NC0035</t>
  </si>
  <si>
    <t>GREENSBORO PUBLIC LIBRARY</t>
  </si>
  <si>
    <t>NC0036</t>
  </si>
  <si>
    <t>HALIFAX COUNTY LIBRARY SYSTEM</t>
  </si>
  <si>
    <t>NC0037</t>
  </si>
  <si>
    <t>HARNETT COUNTY PUBLIC LIBRARY</t>
  </si>
  <si>
    <t>NC0038</t>
  </si>
  <si>
    <t>HAYWOOD COUNTY PUBLIC LIBRARY</t>
  </si>
  <si>
    <t>NC0039</t>
  </si>
  <si>
    <t>HENDERSON COUNTY PUBLIC LIBRARY</t>
  </si>
  <si>
    <t>NC0040</t>
  </si>
  <si>
    <t>IREDELL COUNTY LIBRARY</t>
  </si>
  <si>
    <t>NC0041</t>
  </si>
  <si>
    <t>PUBLIC LIBRARY OF JOHNSTON COUNTY &amp; SMITHFIELD</t>
  </si>
  <si>
    <t>NC0042</t>
  </si>
  <si>
    <t>LEE COUNTY LIBRARY</t>
  </si>
  <si>
    <t>NC0043</t>
  </si>
  <si>
    <t>MADISON COUNTY PUBLIC LIBRARY</t>
  </si>
  <si>
    <t>NC0044</t>
  </si>
  <si>
    <t>MCDOWELL COUNTY PUBLIC LIBRARY</t>
  </si>
  <si>
    <t>NC0045</t>
  </si>
  <si>
    <t>CHARLOTTE MECKLENBURG LIBRARY</t>
  </si>
  <si>
    <t>NC0046</t>
  </si>
  <si>
    <t>BRASWELL MEMORIAL PUBLIC LIBRARY</t>
  </si>
  <si>
    <t>NC0047</t>
  </si>
  <si>
    <t>NEW HANOVER COUNTY PUBLIC LIBRARY</t>
  </si>
  <si>
    <t>NC0048</t>
  </si>
  <si>
    <t>ONSLOW COUNTY PUBLIC LIBRARY</t>
  </si>
  <si>
    <t>NC0049</t>
  </si>
  <si>
    <t>PENDER COUNTY PUBLIC LIBRARY</t>
  </si>
  <si>
    <t>NC0050</t>
  </si>
  <si>
    <t>SHEPPARD MEMORIAL LIBRARY</t>
  </si>
  <si>
    <t>NC0051</t>
  </si>
  <si>
    <t>POLK COUNTY PUBLIC LIBRARIES</t>
  </si>
  <si>
    <t>NC0052</t>
  </si>
  <si>
    <t>RANDOLPH PUBLIC LIBRARY</t>
  </si>
  <si>
    <t>NC0053</t>
  </si>
  <si>
    <t>ROBESON COUNTY PUBLIC LIBRARY</t>
  </si>
  <si>
    <t>NC0054</t>
  </si>
  <si>
    <t>ROCKINGHAM COUNTY PUBLIC LIBRARY</t>
  </si>
  <si>
    <t>NC0055</t>
  </si>
  <si>
    <t>ROWAN PUBLIC LIBRARY</t>
  </si>
  <si>
    <t>NC0056</t>
  </si>
  <si>
    <t>RUTHERFORD COUNTY LIBRARY</t>
  </si>
  <si>
    <t>NC0057</t>
  </si>
  <si>
    <t>SAMPSON-CLINTON PUBLIC LIBRARY</t>
  </si>
  <si>
    <t>NC0058</t>
  </si>
  <si>
    <t>SCOTLAND COUNTY MEMORIAL LIBRARY</t>
  </si>
  <si>
    <t>NC0059</t>
  </si>
  <si>
    <t>STANLY COUNTY PUBLIC LIBRARY</t>
  </si>
  <si>
    <t>NC0060</t>
  </si>
  <si>
    <t>TRANSYLVANIA COUNTY LIBRARY</t>
  </si>
  <si>
    <t>NC0061</t>
  </si>
  <si>
    <t>UNION COUNTY PUBLIC LIBRARY</t>
  </si>
  <si>
    <t>NC0062</t>
  </si>
  <si>
    <t>H. LESLIE PERRY MEMORIAL LIBRARY</t>
  </si>
  <si>
    <t>NC0063</t>
  </si>
  <si>
    <t>WAKE COUNTY PUBLIC LIBRARIES</t>
  </si>
  <si>
    <t>NC0065</t>
  </si>
  <si>
    <t>WAYNE COUNTY PUBLIC LIBRARY</t>
  </si>
  <si>
    <t>NC0066</t>
  </si>
  <si>
    <t>WILSON COUNTY PUBLIC LIBRARY</t>
  </si>
  <si>
    <t>NC0071</t>
  </si>
  <si>
    <t>CHAPEL HILL PUBLIC LIBRARY</t>
  </si>
  <si>
    <t>Municipal</t>
  </si>
  <si>
    <t>NC0075</t>
  </si>
  <si>
    <t>FARMVILLE PUBLIC LIBRARY</t>
  </si>
  <si>
    <t>NC0079</t>
  </si>
  <si>
    <t>HICKORY PUBLIC LIBRARY</t>
  </si>
  <si>
    <t>NC0080</t>
  </si>
  <si>
    <t>HIGH POINT PUBLIC LIBRARY</t>
  </si>
  <si>
    <t>NC0083</t>
  </si>
  <si>
    <t>MOORESVILLE PUBLIC LIBRARY</t>
  </si>
  <si>
    <t>NC0088</t>
  </si>
  <si>
    <t>ROANOKE RAPIDS PUBLIC LIBRARY</t>
  </si>
  <si>
    <t>NC0093</t>
  </si>
  <si>
    <t>SOUTHERN PINES PUBLIC LIBRARY</t>
  </si>
  <si>
    <t>NC0099</t>
  </si>
  <si>
    <t>GEORGE H. AND LAURA E. BROWN PUBLIC LIBRARY</t>
  </si>
  <si>
    <t>NC0100</t>
  </si>
  <si>
    <t>JACOB MAUNEY MEMORIAL LIBRARY</t>
  </si>
  <si>
    <t>NC0101</t>
  </si>
  <si>
    <t>WARREN COUNTY MEMORIAL LIBRARY</t>
  </si>
  <si>
    <t>NC0102</t>
  </si>
  <si>
    <t>HAROLD D. COOLEY LIBRARY</t>
  </si>
  <si>
    <t>NC0103</t>
  </si>
  <si>
    <t>ALAMANCE COUNTY PUBLIC LIBRARIES</t>
  </si>
  <si>
    <t>NC0104</t>
  </si>
  <si>
    <t>CHATHAM COUNTY PUBLIC LIBRARIES</t>
  </si>
  <si>
    <t>NC0105</t>
  </si>
  <si>
    <t>GASTON COUNTY PUBLIC LIBRARY</t>
  </si>
  <si>
    <t>NC0106</t>
  </si>
  <si>
    <t>LINCOLN COUNTY PUBLIC LIBRARY</t>
  </si>
  <si>
    <t>NC0107</t>
  </si>
  <si>
    <t>CASWELL COUNTY PUBLIC LIBRARY</t>
  </si>
  <si>
    <t>NC0108</t>
  </si>
  <si>
    <t>ORANGE COUNTY PUBLIC LIBRARY</t>
  </si>
  <si>
    <t>NC0109</t>
  </si>
  <si>
    <t>PERSON COUNTY PUBLIC LIBRARY</t>
  </si>
  <si>
    <t>NC0110</t>
  </si>
  <si>
    <t>HOCUTT ELLINGTON MEMORIAL LIBRARY</t>
  </si>
  <si>
    <t>NC0111</t>
  </si>
  <si>
    <t>GIBSONVILLE PUBLIC LIBRARY</t>
  </si>
  <si>
    <t>NC0112</t>
  </si>
  <si>
    <t>GIVENS MEMORIAL LIBRARY &amp; TUFTS ARCHIVE</t>
  </si>
  <si>
    <t>MUNICIPAL</t>
  </si>
  <si>
    <t>NC0113</t>
  </si>
  <si>
    <t>Carteret County Public Library System</t>
  </si>
  <si>
    <t/>
  </si>
  <si>
    <t>Average</t>
  </si>
  <si>
    <t>25th Percentile</t>
  </si>
  <si>
    <t>Median</t>
  </si>
  <si>
    <t>75th Percentile</t>
  </si>
  <si>
    <t>FTE</t>
  </si>
  <si>
    <t>FTE Per</t>
  </si>
  <si>
    <t>% of Staff</t>
  </si>
  <si>
    <t>MLS</t>
  </si>
  <si>
    <t>with</t>
  </si>
  <si>
    <t>Volunteer</t>
  </si>
  <si>
    <t>ALA/MLS</t>
  </si>
  <si>
    <t>Not ALA</t>
  </si>
  <si>
    <t>Paid Staff</t>
  </si>
  <si>
    <t>Population</t>
  </si>
  <si>
    <t>Staff</t>
  </si>
  <si>
    <t>Expenditures on</t>
  </si>
  <si>
    <t>Library Director</t>
  </si>
  <si>
    <t>Management</t>
  </si>
  <si>
    <t>Non-Management</t>
  </si>
  <si>
    <t>expenditures</t>
  </si>
  <si>
    <t>salaries &amp; wages</t>
  </si>
  <si>
    <t>Salary</t>
  </si>
  <si>
    <t>Range</t>
  </si>
  <si>
    <t xml:space="preserve">Year of </t>
  </si>
  <si>
    <t>Assistant</t>
  </si>
  <si>
    <t xml:space="preserve">Branch </t>
  </si>
  <si>
    <t xml:space="preserve">Youth </t>
  </si>
  <si>
    <t xml:space="preserve">Adult </t>
  </si>
  <si>
    <t xml:space="preserve">Technical </t>
  </si>
  <si>
    <t>IT</t>
  </si>
  <si>
    <t>per capita</t>
  </si>
  <si>
    <t>per FTE</t>
  </si>
  <si>
    <t>Appointment</t>
  </si>
  <si>
    <t>Director</t>
  </si>
  <si>
    <t>Manager</t>
  </si>
  <si>
    <t>Services</t>
  </si>
  <si>
    <t>Assisstant</t>
  </si>
  <si>
    <t>70954-110525</t>
  </si>
  <si>
    <t>2019</t>
  </si>
  <si>
    <t>67,813-67,813</t>
  </si>
  <si>
    <t>2020</t>
  </si>
  <si>
    <t>54,645-76,707</t>
  </si>
  <si>
    <t>2011</t>
  </si>
  <si>
    <t>63,985 - 102,375</t>
  </si>
  <si>
    <t>2013</t>
  </si>
  <si>
    <t>-1</t>
  </si>
  <si>
    <t>2015</t>
  </si>
  <si>
    <t>2022</t>
  </si>
  <si>
    <t>61,503-83,936</t>
  </si>
  <si>
    <t>2021</t>
  </si>
  <si>
    <t>$74,000-$106,000</t>
  </si>
  <si>
    <t>2023</t>
  </si>
  <si>
    <t>79,860 - 135,761</t>
  </si>
  <si>
    <t>116,632 - 173,029</t>
  </si>
  <si>
    <t>76119-117990</t>
  </si>
  <si>
    <t>2007</t>
  </si>
  <si>
    <t>82721.6-128918.4</t>
  </si>
  <si>
    <t>$68,955-$106,880</t>
  </si>
  <si>
    <t>68691-106471</t>
  </si>
  <si>
    <t>52,000-55,000</t>
  </si>
  <si>
    <t>2010</t>
  </si>
  <si>
    <t>$111,844.67</t>
  </si>
  <si>
    <t>126267-202394</t>
  </si>
  <si>
    <t>$79,032-122,501</t>
  </si>
  <si>
    <t>2001</t>
  </si>
  <si>
    <t>$65,149 - $93,071</t>
  </si>
  <si>
    <t>2002</t>
  </si>
  <si>
    <t>70000-90000</t>
  </si>
  <si>
    <t>80,258 - 135,074</t>
  </si>
  <si>
    <t>$75,964-$117,745</t>
  </si>
  <si>
    <t>$63,332-$98,165</t>
  </si>
  <si>
    <t>69,036 - 103,554</t>
  </si>
  <si>
    <t>2018</t>
  </si>
  <si>
    <t>$103,404 - $175,789</t>
  </si>
  <si>
    <t>$65,887 - $84,454</t>
  </si>
  <si>
    <t>2008</t>
  </si>
  <si>
    <t>57,800 - 86,700</t>
  </si>
  <si>
    <t>N/A</t>
  </si>
  <si>
    <t>93,769 - 159408</t>
  </si>
  <si>
    <t>76372-118375</t>
  </si>
  <si>
    <t>$90,772 - $145,236</t>
  </si>
  <si>
    <t>59,700 - 95,521</t>
  </si>
  <si>
    <t>2016</t>
  </si>
  <si>
    <t>61,634-94857</t>
  </si>
  <si>
    <t>95,327</t>
  </si>
  <si>
    <t>2004</t>
  </si>
  <si>
    <t>119,196-198,661</t>
  </si>
  <si>
    <t>2012</t>
  </si>
  <si>
    <t>58540-94916</t>
  </si>
  <si>
    <t>$79,971-$127,001</t>
  </si>
  <si>
    <t>$62,366-$89,094</t>
  </si>
  <si>
    <t>79,567-143,221</t>
  </si>
  <si>
    <t>99,555-170,685</t>
  </si>
  <si>
    <t>71,510-129,343.75</t>
  </si>
  <si>
    <t>2017</t>
  </si>
  <si>
    <t>$86,278.10-$134,593.83</t>
  </si>
  <si>
    <t>55134-82701</t>
  </si>
  <si>
    <t>71318-110542</t>
  </si>
  <si>
    <t>79,747 - 119,600</t>
  </si>
  <si>
    <t>2009</t>
  </si>
  <si>
    <t>53994-79356</t>
  </si>
  <si>
    <t>88686 to 138316</t>
  </si>
  <si>
    <t>42000-54075</t>
  </si>
  <si>
    <t>86,000-110,000</t>
  </si>
  <si>
    <t>101198 - 172036</t>
  </si>
  <si>
    <t>93,248-149,196</t>
  </si>
  <si>
    <t>80,593-140,144</t>
  </si>
  <si>
    <t>$74,186-$111,279</t>
  </si>
  <si>
    <t>59,125-94,600</t>
  </si>
  <si>
    <t>2014</t>
  </si>
  <si>
    <t>74047-115720</t>
  </si>
  <si>
    <t>62,460-87,888</t>
  </si>
  <si>
    <t>59566-106164</t>
  </si>
  <si>
    <t>77462-119189</t>
  </si>
  <si>
    <t>$46,961 - $69,663</t>
  </si>
  <si>
    <t>66,560 - 106,496</t>
  </si>
  <si>
    <t>$79,524 - $127,238</t>
  </si>
  <si>
    <t>82169-131470</t>
  </si>
  <si>
    <t>68,700-106,488</t>
  </si>
  <si>
    <t>$50,964 - $73,860</t>
  </si>
  <si>
    <t>$101,254 - $156,936</t>
  </si>
  <si>
    <t>67166-100749</t>
  </si>
  <si>
    <t>76194-121910</t>
  </si>
  <si>
    <t>72,696 - 112,673</t>
  </si>
  <si>
    <t>82,692-132,307</t>
  </si>
  <si>
    <t>$95,289 - $171,515</t>
  </si>
  <si>
    <t>$57,499 - $89,123</t>
  </si>
  <si>
    <t>70,59-127,865</t>
  </si>
  <si>
    <t>67,488 - 114,096</t>
  </si>
  <si>
    <t>Library Type</t>
  </si>
  <si>
    <t>Local Funds ($)</t>
  </si>
  <si>
    <t>State Funds ($)</t>
  </si>
  <si>
    <t>Federal Funds ($)</t>
  </si>
  <si>
    <t>Operating</t>
  </si>
  <si>
    <t xml:space="preserve">County </t>
  </si>
  <si>
    <t xml:space="preserve">Other </t>
  </si>
  <si>
    <t>LSTA</t>
  </si>
  <si>
    <t xml:space="preserve">Total  </t>
  </si>
  <si>
    <t xml:space="preserve"> Funds ($)</t>
  </si>
  <si>
    <t>Income ($)</t>
  </si>
  <si>
    <t xml:space="preserve">NC Dept. of </t>
  </si>
  <si>
    <t>Local</t>
  </si>
  <si>
    <t>Commerce</t>
  </si>
  <si>
    <t>Income</t>
  </si>
  <si>
    <t>Operating Funds as a Percent (%) of Total Income</t>
  </si>
  <si>
    <t>Per Capita($)</t>
  </si>
  <si>
    <t>Federal</t>
  </si>
  <si>
    <t xml:space="preserve">FSCS KEY </t>
  </si>
  <si>
    <t>Legal Name</t>
  </si>
  <si>
    <t xml:space="preserve"> Library type</t>
  </si>
  <si>
    <t>Staff Expenditures</t>
  </si>
  <si>
    <t>Staff Expenditures Per Capita</t>
  </si>
  <si>
    <t>% of Operating Expenditures on Salaries and Wages</t>
  </si>
  <si>
    <t>Total Collection Expenditures</t>
  </si>
  <si>
    <t>Total Collection Expenditures per Capita</t>
  </si>
  <si>
    <t>% of Operating Expenditures on Collections</t>
  </si>
  <si>
    <t>Other Operating Expenditures</t>
  </si>
  <si>
    <t>Operating Expenditures on Other Per Capita</t>
  </si>
  <si>
    <t>% of Operating Expenditures on Other</t>
  </si>
  <si>
    <t>Total Operating Expenditures</t>
  </si>
  <si>
    <t>Total Operating Expenditures per Capita</t>
  </si>
  <si>
    <t>FSCS KEY</t>
  </si>
  <si>
    <t>Library type</t>
  </si>
  <si>
    <t xml:space="preserve"> Cataloged Adult Books</t>
  </si>
  <si>
    <t xml:space="preserve"> Cataloged Young Adult Books</t>
  </si>
  <si>
    <t xml:space="preserve"> Cataloged Juvenile Books</t>
  </si>
  <si>
    <t xml:space="preserve"> Book Volumes</t>
  </si>
  <si>
    <t>Current Print Serial Subscriptions</t>
  </si>
  <si>
    <t xml:space="preserve"> Licensed Databases</t>
  </si>
  <si>
    <t>Audio - Physical Units</t>
  </si>
  <si>
    <t>eAudio</t>
  </si>
  <si>
    <t>Video - Physical Units</t>
  </si>
  <si>
    <t>eVideo</t>
  </si>
  <si>
    <t xml:space="preserve"> eBooks</t>
  </si>
  <si>
    <t xml:space="preserve"> ePeriodical subscriptions</t>
  </si>
  <si>
    <t>Total Holdings</t>
  </si>
  <si>
    <t>% of Books Adult Volumes</t>
  </si>
  <si>
    <t>% of Books Young Adults Volumes</t>
  </si>
  <si>
    <t>% of Books Juvenile Volumes</t>
  </si>
  <si>
    <t>% of Holdings are Books</t>
  </si>
  <si>
    <t>Total Book Volumes Per Capita</t>
  </si>
  <si>
    <t>Electronic Books Per Capita</t>
  </si>
  <si>
    <t>Serial Subscriptions Per 1,000 Served</t>
  </si>
  <si>
    <t>% of Holdings are Electronic Materials</t>
  </si>
  <si>
    <t>% of Holdings are Physical Items</t>
  </si>
  <si>
    <t>Total Adult Book Circulation</t>
  </si>
  <si>
    <t>Total Young Adult Book Circulation</t>
  </si>
  <si>
    <t>Total Juvenile Book Circulation</t>
  </si>
  <si>
    <t>Print periodicals circulation</t>
  </si>
  <si>
    <t>Total Print Circulation</t>
  </si>
  <si>
    <t>Analog audio circulation</t>
  </si>
  <si>
    <t>Analog video circulation</t>
  </si>
  <si>
    <t>Total eBook circulation</t>
  </si>
  <si>
    <t>Total eAudio circulation</t>
  </si>
  <si>
    <t>Total eVideo circulation</t>
  </si>
  <si>
    <t>ePeriodicals circulation</t>
  </si>
  <si>
    <t xml:space="preserve">  Database use</t>
  </si>
  <si>
    <t xml:space="preserve"> Electronic Content Use</t>
  </si>
  <si>
    <t>Total Collection Use</t>
  </si>
  <si>
    <t>Circulation of Children's Materials</t>
  </si>
  <si>
    <t>(Successful Retrieval of Electronic Information)</t>
  </si>
  <si>
    <t>Print circulation (Books only)</t>
  </si>
  <si>
    <t xml:space="preserve">% of </t>
  </si>
  <si>
    <t xml:space="preserve">Circulation </t>
  </si>
  <si>
    <t xml:space="preserve">Collection </t>
  </si>
  <si>
    <t>% Adult</t>
  </si>
  <si>
    <t>% Young</t>
  </si>
  <si>
    <t xml:space="preserve">% Young Adult </t>
  </si>
  <si>
    <t>% Juvenile</t>
  </si>
  <si>
    <t xml:space="preserve">Per Registered </t>
  </si>
  <si>
    <t>Expenditure</t>
  </si>
  <si>
    <t>Per Collection Use</t>
  </si>
  <si>
    <t>Fiction</t>
  </si>
  <si>
    <t>Non-Fiction</t>
  </si>
  <si>
    <t>Adult Fiction</t>
  </si>
  <si>
    <t>is Physical</t>
  </si>
  <si>
    <t>is digital</t>
  </si>
  <si>
    <t>Borrower</t>
  </si>
  <si>
    <t xml:space="preserve">Per Use </t>
  </si>
  <si>
    <t>($)</t>
  </si>
  <si>
    <t>No</t>
  </si>
  <si>
    <t>Yes</t>
  </si>
  <si>
    <t>Adults</t>
  </si>
  <si>
    <t>Juveniles</t>
  </si>
  <si>
    <t>Total Registered Users</t>
  </si>
  <si>
    <t>% of population that is registered user</t>
  </si>
  <si>
    <t>Library Visits</t>
  </si>
  <si>
    <t>Library Visits per Capita</t>
  </si>
  <si>
    <t>Meeting Room Use by Outside Groups</t>
  </si>
  <si>
    <t>Meeting Room Attendance</t>
  </si>
  <si>
    <t xml:space="preserve">Reference Transactions </t>
  </si>
  <si>
    <t>Reference Transactions Per Capita</t>
  </si>
  <si>
    <t>Reference Transactions Per Staff FTE</t>
  </si>
  <si>
    <t>Interlibrary Loans Provided To</t>
  </si>
  <si>
    <t>Interlibrary Loans Received From</t>
  </si>
  <si>
    <t>Tier</t>
  </si>
  <si>
    <t>Adult programs</t>
  </si>
  <si>
    <t>% of Programs are Adult</t>
  </si>
  <si>
    <t>Adult Program Attendance</t>
  </si>
  <si>
    <t>Adult Attendance Per Program</t>
  </si>
  <si>
    <t>Young adult programs</t>
  </si>
  <si>
    <t>% of Programs are Young Adult</t>
  </si>
  <si>
    <t>Young Adult Program Attendance</t>
  </si>
  <si>
    <t>Young Adult Attendance Per Program</t>
  </si>
  <si>
    <t>Children's programs 0-5</t>
  </si>
  <si>
    <t>Children's programs 6-11</t>
  </si>
  <si>
    <t>Total Children's Programs</t>
  </si>
  <si>
    <t>% of Programs are Children's</t>
  </si>
  <si>
    <t>Children's programs Attendance 0-5</t>
  </si>
  <si>
    <t>Children's programs Attendance 6-11</t>
  </si>
  <si>
    <t>Children's Program Attendance</t>
  </si>
  <si>
    <t>Children's Attendance Per Program</t>
  </si>
  <si>
    <t>General Interest Programs</t>
  </si>
  <si>
    <t>General Interest Program Attendance</t>
  </si>
  <si>
    <t>General Interest Attendance per Program</t>
  </si>
  <si>
    <t>One-on-one Technology Consultantions Offered</t>
  </si>
  <si>
    <t>One-on-one Career Consultantions Offered</t>
  </si>
  <si>
    <t>Total Library Programs in Library</t>
  </si>
  <si>
    <t>% of programs are in the library</t>
  </si>
  <si>
    <t>Total Program Attendance in Library</t>
  </si>
  <si>
    <t>Total Library Programs Outside Library</t>
  </si>
  <si>
    <t>% of programs are outside of the library</t>
  </si>
  <si>
    <t>Total Program Attendance Outside Library</t>
  </si>
  <si>
    <t>Live Streamed Programs</t>
  </si>
  <si>
    <t>% of programs are in Live Streamed</t>
  </si>
  <si>
    <t>Live Stream Views</t>
  </si>
  <si>
    <t>Recorded Programs*</t>
  </si>
  <si>
    <t>Recorded Program Views</t>
  </si>
  <si>
    <t xml:space="preserve"> Views Per Recorded Program</t>
  </si>
  <si>
    <t>Total Programs*</t>
  </si>
  <si>
    <t>Library Programs per FTE</t>
  </si>
  <si>
    <t>Total Program Attendance</t>
  </si>
  <si>
    <t>Total Attendance Per Program</t>
  </si>
  <si>
    <t>Total Attendance Per 1,000 Capita</t>
  </si>
  <si>
    <t xml:space="preserve"> Economic tier</t>
  </si>
  <si>
    <t xml:space="preserve"> Technology Lending Circulation</t>
  </si>
  <si>
    <t>Internet terminals used by staff only</t>
  </si>
  <si>
    <t>Internet Computers Used by General Public</t>
  </si>
  <si>
    <t>Public Computers per 5,000 population</t>
  </si>
  <si>
    <t>Uses of Public Internet Computers Per Year</t>
  </si>
  <si>
    <t>Public Internet Computer Uses Per 25,000 Population</t>
  </si>
  <si>
    <t>Public Internet Computer Uses Per Hour</t>
  </si>
  <si>
    <t>Wireless Internet Sessions</t>
  </si>
  <si>
    <t>Wireless Uses Per 25,000 Population</t>
  </si>
  <si>
    <t>Wireless Uses Per Hour</t>
  </si>
  <si>
    <t>Website Visits</t>
  </si>
  <si>
    <t>Total/Statewide</t>
  </si>
  <si>
    <t>Birth to 5 years</t>
  </si>
  <si>
    <t>6-11 years</t>
  </si>
  <si>
    <t>12-18 years</t>
  </si>
  <si>
    <t>Total Registrants</t>
  </si>
  <si>
    <t>Total Programs</t>
  </si>
  <si>
    <t>Total Attendees</t>
  </si>
  <si>
    <t>Total Minutes Read</t>
  </si>
  <si>
    <t>Juvenile circulations</t>
  </si>
  <si>
    <t>YA circulations</t>
  </si>
  <si>
    <t>What is the primary method used to track summer reading participation?</t>
  </si>
  <si>
    <t>Does the library distribute self-directed materials?</t>
  </si>
  <si>
    <t>Registrants</t>
  </si>
  <si>
    <t xml:space="preserve">Events/ programs </t>
  </si>
  <si>
    <t>Attendees</t>
  </si>
  <si>
    <t xml:space="preserve">Minutes read </t>
  </si>
  <si>
    <t>Events/ programs</t>
  </si>
  <si>
    <t>Minutes read</t>
  </si>
  <si>
    <t>Online tool</t>
  </si>
  <si>
    <t>Yes, physical and digital packets were distributed</t>
  </si>
  <si>
    <t>Manual tracking</t>
  </si>
  <si>
    <t>Yes, physical activity packets</t>
  </si>
  <si>
    <t>No, we did not distribute packets</t>
  </si>
  <si>
    <t>Other - please add a note with explanation</t>
  </si>
  <si>
    <t>Yes, activity digital packets</t>
  </si>
  <si>
    <t>Economic tier</t>
  </si>
  <si>
    <t>K-12 Schools</t>
  </si>
  <si>
    <t>Higher Education Organization(s)</t>
  </si>
  <si>
    <t>Local Employment Office</t>
  </si>
  <si>
    <t>Local Health &amp; Human Services Department</t>
  </si>
  <si>
    <t>Local Parks &amp; Recreation Department</t>
  </si>
  <si>
    <t>Other Local Government Department(s)</t>
  </si>
  <si>
    <t>Economic Department Organization(s) (i.e. Chamber of Commerce)</t>
  </si>
  <si>
    <t>Local Business(es)</t>
  </si>
  <si>
    <t>Local Health Organization(s)</t>
  </si>
  <si>
    <t>Local Faith Organization(s)</t>
  </si>
  <si>
    <t>Local Agricultural or Environmental Organization(s)</t>
  </si>
  <si>
    <t>Other local organization(s) focused on youth</t>
  </si>
  <si>
    <t>Other local organization(s) focused on adults</t>
  </si>
  <si>
    <t>Communicative</t>
  </si>
  <si>
    <t>Cooperative</t>
  </si>
  <si>
    <t>Collaborative</t>
  </si>
  <si>
    <t>No, not at this time.</t>
  </si>
  <si>
    <t>No, not at this time</t>
  </si>
  <si>
    <t>Job/Career Programming</t>
  </si>
  <si>
    <t>Technology Programming</t>
  </si>
  <si>
    <t>Adultl Literacy Programs</t>
  </si>
  <si>
    <t>STEAM Programs</t>
  </si>
  <si>
    <r>
      <t xml:space="preserve">Table 12: </t>
    </r>
    <r>
      <rPr>
        <sz val="22"/>
        <color rgb="FF154D68"/>
        <rFont val="Calibri"/>
        <family val="2"/>
        <scheme val="minor"/>
      </rPr>
      <t>Library Programs &amp; Attendance</t>
    </r>
  </si>
  <si>
    <r>
      <t xml:space="preserve">Table 10: </t>
    </r>
    <r>
      <rPr>
        <sz val="22"/>
        <color rgb="FF154D68"/>
        <rFont val="Calibri"/>
        <family val="2"/>
        <scheme val="minor"/>
      </rPr>
      <t>Circulation: Percent and Per Capita Measures</t>
    </r>
  </si>
  <si>
    <r>
      <t xml:space="preserve">Table 2: </t>
    </r>
    <r>
      <rPr>
        <sz val="22"/>
        <color rgb="FF154D68"/>
        <rFont val="Calibri"/>
        <family val="2"/>
        <scheme val="minor"/>
      </rPr>
      <t>Library Staff</t>
    </r>
  </si>
  <si>
    <r>
      <t xml:space="preserve">Table 3: </t>
    </r>
    <r>
      <rPr>
        <sz val="22"/>
        <color rgb="FF154D68"/>
        <rFont val="Calibri"/>
        <family val="2"/>
        <scheme val="minor"/>
      </rPr>
      <t>Salaries &amp; Wages</t>
    </r>
  </si>
  <si>
    <r>
      <t xml:space="preserve">Table 4: </t>
    </r>
    <r>
      <rPr>
        <sz val="22"/>
        <color rgb="FF154D68"/>
        <rFont val="Calibri"/>
        <family val="2"/>
        <scheme val="minor"/>
      </rPr>
      <t>Operating Income</t>
    </r>
  </si>
  <si>
    <r>
      <t xml:space="preserve">Table 5: </t>
    </r>
    <r>
      <rPr>
        <sz val="22"/>
        <color rgb="FF154D68"/>
        <rFont val="Calibri"/>
        <family val="2"/>
        <scheme val="minor"/>
      </rPr>
      <t>Per Capita Measures and Percent Totals</t>
    </r>
  </si>
  <si>
    <r>
      <t xml:space="preserve">Table 6: </t>
    </r>
    <r>
      <rPr>
        <sz val="22"/>
        <color rgb="FF154D68"/>
        <rFont val="Calibri"/>
        <family val="2"/>
        <scheme val="minor"/>
      </rPr>
      <t>Operating Expenditures</t>
    </r>
  </si>
  <si>
    <r>
      <t xml:space="preserve">Table 7: </t>
    </r>
    <r>
      <rPr>
        <sz val="22"/>
        <color rgb="FF154D68"/>
        <rFont val="Calibri"/>
        <family val="2"/>
        <scheme val="minor"/>
      </rPr>
      <t>Collections</t>
    </r>
  </si>
  <si>
    <r>
      <t xml:space="preserve">Table 8: </t>
    </r>
    <r>
      <rPr>
        <sz val="22"/>
        <color rgb="FF154D68"/>
        <rFont val="Calibri"/>
        <family val="2"/>
        <scheme val="minor"/>
      </rPr>
      <t>Collection Percent Totals and Per Capita Measures</t>
    </r>
  </si>
  <si>
    <r>
      <t xml:space="preserve">Table 9: </t>
    </r>
    <r>
      <rPr>
        <sz val="22"/>
        <color rgb="FF154D68"/>
        <rFont val="Calibri"/>
        <family val="2"/>
        <scheme val="minor"/>
      </rPr>
      <t>Circulation: Type of Material</t>
    </r>
  </si>
  <si>
    <r>
      <rPr>
        <b/>
        <sz val="22"/>
        <color rgb="FF154D68"/>
        <rFont val="Calibri"/>
        <family val="2"/>
        <scheme val="minor"/>
      </rPr>
      <t>Table 11:</t>
    </r>
    <r>
      <rPr>
        <sz val="22"/>
        <color rgb="FF154D68"/>
        <rFont val="Calibri"/>
        <family val="2"/>
        <scheme val="minor"/>
      </rPr>
      <t xml:space="preserve"> Service Measures: Users, Visits, Meeting Room Use, Reference, and Interlibrary Loans</t>
    </r>
  </si>
  <si>
    <r>
      <rPr>
        <b/>
        <sz val="22"/>
        <color rgb="FF154D68"/>
        <rFont val="Calibri"/>
        <family val="2"/>
        <scheme val="minor"/>
      </rPr>
      <t>Table 13:</t>
    </r>
    <r>
      <rPr>
        <sz val="22"/>
        <color rgb="FF154D68"/>
        <rFont val="Calibri"/>
        <family val="2"/>
        <scheme val="minor"/>
      </rPr>
      <t xml:space="preserve"> Technology</t>
    </r>
  </si>
  <si>
    <r>
      <t xml:space="preserve">Table 14: </t>
    </r>
    <r>
      <rPr>
        <sz val="22"/>
        <color rgb="FF154D68"/>
        <rFont val="Calibri"/>
        <family val="2"/>
        <scheme val="minor"/>
      </rPr>
      <t>Summer Reading Program</t>
    </r>
  </si>
  <si>
    <r>
      <rPr>
        <b/>
        <sz val="22"/>
        <color rgb="FF154D68"/>
        <rFont val="Calibri"/>
        <family val="2"/>
        <scheme val="minor"/>
      </rPr>
      <t xml:space="preserve">Table 15: </t>
    </r>
    <r>
      <rPr>
        <sz val="22"/>
        <color rgb="FF154D68"/>
        <rFont val="Calibri"/>
        <family val="2"/>
        <scheme val="minor"/>
      </rPr>
      <t>Partnerships*</t>
    </r>
  </si>
  <si>
    <t>Avg</t>
  </si>
  <si>
    <t>10th Percentile</t>
  </si>
  <si>
    <t>90th Percentile</t>
  </si>
  <si>
    <r>
      <rPr>
        <b/>
        <sz val="22"/>
        <color rgb="FF154D68"/>
        <rFont val="Aptos ExtraBold"/>
      </rPr>
      <t xml:space="preserve">Table 1: </t>
    </r>
    <r>
      <rPr>
        <sz val="22"/>
        <color rgb="FF154D68"/>
        <rFont val="Aptos ExtraBold"/>
      </rPr>
      <t>Library Profile</t>
    </r>
  </si>
  <si>
    <t xml:space="preserve">Legal Service </t>
  </si>
  <si>
    <t>Open Hours</t>
  </si>
  <si>
    <t>Mobile 
Units</t>
  </si>
  <si>
    <t xml:space="preserve"> Tier Designation (2022)</t>
  </si>
  <si>
    <t>Non-recurring SFRF Funds</t>
  </si>
  <si>
    <t>GEER Grant Funds</t>
  </si>
  <si>
    <t>Max</t>
  </si>
  <si>
    <t>Min</t>
  </si>
  <si>
    <t>Staff Expenditures per FTE</t>
  </si>
  <si>
    <t xml:space="preserve">Collection Use </t>
  </si>
  <si>
    <t>Per Hour</t>
  </si>
  <si>
    <t>Early Literacy Programs</t>
  </si>
  <si>
    <t>CARTERET COUNTY PUBLIC LIBRARY SYSTEM</t>
  </si>
  <si>
    <t>Statewide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</si>
</sst>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&lt;=999999999999999]###\-####;\(###\)\ ###\-####\ \x#####"/>
    <numFmt numFmtId="166" formatCode="[&lt;=99999]00000;[&lt;=999999999]00000\-0000"/>
    <numFmt numFmtId="167" formatCode="#,##0.000"/>
    <numFmt numFmtId="168" formatCode="&quot;$&quot;#,##0"/>
    <numFmt numFmtId="169" formatCode="&quot;$&quot;#,##0.00"/>
    <numFmt numFmtId="170" formatCode="0.0%"/>
    <numFmt numFmtId="171" formatCode="@_[\*"/>
    <numFmt numFmtId="172" formatCode="#,##0_[\*"/>
    <numFmt numFmtId="173" formatCode="_(* #,##0_);_(* \(#,##0\);_(* &quot;-&quot;??_);_(@_)"/>
    <numFmt numFmtId="174" formatCode="_(&quot;$&quot;* #,##0_);_(&quot;$&quot;* \(#,##0\);_(&quot;$&quot;* &quot;-&quot;??_);_(@_)"/>
    <numFmt numFmtId="175" formatCode="#,##0.0000"/>
    <numFmt numFmtId="176" formatCode="#,##0.0"/>
  </numFmts>
  <fonts count="96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4"/>
      <color rgb="FF214F6B"/>
      <name val="Franklin Gothic Heavy"/>
      <family val="2"/>
    </font>
    <font>
      <sz val="12"/>
      <color rgb="FF204E6B"/>
      <name val="Franklin Gothic Book"/>
      <family val="2"/>
    </font>
    <font>
      <b/>
      <sz val="22"/>
      <color rgb="FF204E6B"/>
      <name val="Franklin Gothic Heavy"/>
      <family val="2"/>
    </font>
    <font>
      <sz val="11"/>
      <name val="Calibri"/>
      <family val="2"/>
      <scheme val="minor"/>
    </font>
    <font>
      <b/>
      <sz val="11"/>
      <color theme="0" tint="-4.9989318521683403E-2"/>
      <name val="Franklin Gothic Book"/>
      <family val="2"/>
    </font>
    <font>
      <sz val="10"/>
      <name val="Calibri"/>
      <family val="2"/>
      <scheme val="minor"/>
    </font>
    <font>
      <sz val="11"/>
      <color theme="0" tint="-4.9989318521683403E-2"/>
      <name val="Franklin Gothic Book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0" tint="-4.9989318521683403E-2"/>
      <name val="Franklin Gothic Book"/>
      <family val="2"/>
    </font>
    <font>
      <i/>
      <sz val="12"/>
      <color rgb="FF204E6B"/>
      <name val="Franklin Gothic Book"/>
      <family val="2"/>
    </font>
    <font>
      <b/>
      <sz val="12"/>
      <color theme="0" tint="-4.9989318521683403E-2"/>
      <name val="Franklin Gothic Book"/>
      <family val="2"/>
    </font>
    <font>
      <sz val="10"/>
      <color theme="0" tint="-4.9989318521683403E-2"/>
      <name val="Franklin Gothic Book"/>
      <family val="2"/>
    </font>
    <font>
      <b/>
      <sz val="14"/>
      <color rgb="FF204E6B"/>
      <name val="Franklin Gothic Demi"/>
      <family val="2"/>
    </font>
    <font>
      <sz val="11"/>
      <name val="Arial"/>
      <family val="2"/>
    </font>
    <font>
      <b/>
      <sz val="16"/>
      <color rgb="FF204E6B"/>
      <name val="Franklin Gothic Heavy"/>
      <family val="2"/>
    </font>
    <font>
      <b/>
      <sz val="11"/>
      <name val="Calibri"/>
      <family val="2"/>
    </font>
    <font>
      <sz val="14"/>
      <color rgb="FF204E6B"/>
      <name val="Franklin Gothic Demi"/>
      <family val="2"/>
    </font>
    <font>
      <i/>
      <sz val="12"/>
      <color rgb="FF204E6B"/>
      <name val="Franklin Gothic Demi"/>
      <family val="2"/>
    </font>
    <font>
      <b/>
      <sz val="10"/>
      <color rgb="FFFF0000"/>
      <name val="Calibri"/>
      <family val="2"/>
    </font>
    <font>
      <sz val="12"/>
      <name val="Calibri"/>
      <family val="2"/>
    </font>
    <font>
      <sz val="11"/>
      <color rgb="FF204E6B"/>
      <name val="Franklin Gothic Demi"/>
      <family val="2"/>
    </font>
    <font>
      <i/>
      <sz val="11"/>
      <color rgb="FF204E6B"/>
      <name val="Franklin Gothic Book"/>
      <family val="2"/>
    </font>
    <font>
      <b/>
      <sz val="14"/>
      <color rgb="FFFFFFFF"/>
      <name val="Franklin Gothic Dem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sz val="22"/>
      <color rgb="FF204E6B"/>
      <name val="Franklin Gothic Heavy"/>
      <family val="2"/>
    </font>
    <font>
      <b/>
      <sz val="12"/>
      <color theme="0" tint="-4.9989318521683403E-2"/>
      <name val="Calibri"/>
      <family val="2"/>
      <scheme val="minor"/>
    </font>
    <font>
      <b/>
      <sz val="12"/>
      <color theme="0"/>
      <name val="Calibri"/>
      <family val="2"/>
    </font>
    <font>
      <b/>
      <sz val="14"/>
      <color theme="0" tint="-4.9989318521683403E-2"/>
      <name val="Franklin Gothic Book"/>
      <family val="2"/>
    </font>
    <font>
      <sz val="12"/>
      <color theme="0" tint="-4.9989318521683403E-2"/>
      <name val="Franklin Gothic Book"/>
      <family val="2"/>
    </font>
    <font>
      <b/>
      <sz val="18"/>
      <color rgb="FF204E6B"/>
      <name val="Franklin Gothic Heavy"/>
      <family val="2"/>
    </font>
    <font>
      <b/>
      <sz val="12"/>
      <color theme="0"/>
      <name val="Franklin Gothic Book"/>
      <family val="2"/>
    </font>
    <font>
      <b/>
      <sz val="20"/>
      <color rgb="FF204E6B"/>
      <name val="Franklin Gothic Demi"/>
      <family val="2"/>
    </font>
    <font>
      <sz val="12"/>
      <name val="Calibri"/>
      <family val="2"/>
      <scheme val="minor"/>
    </font>
    <font>
      <b/>
      <sz val="12"/>
      <color rgb="FF204E6B"/>
      <name val="Calibri"/>
      <family val="2"/>
      <scheme val="minor"/>
    </font>
    <font>
      <i/>
      <sz val="12"/>
      <color rgb="FF204E6B"/>
      <name val="Calibri"/>
      <family val="2"/>
      <scheme val="minor"/>
    </font>
    <font>
      <b/>
      <sz val="16"/>
      <color rgb="FF204E6B"/>
      <name val="Franklin Gothic Demi Cond"/>
      <family val="2"/>
    </font>
    <font>
      <b/>
      <sz val="12"/>
      <color theme="6" tint="0.79998168889431442"/>
      <name val="Calibri"/>
      <family val="2"/>
    </font>
    <font>
      <sz val="22"/>
      <color rgb="FF154D68"/>
      <name val="Calibri"/>
      <family val="2"/>
      <scheme val="minor"/>
    </font>
    <font>
      <b/>
      <sz val="22"/>
      <color rgb="FF154D68"/>
      <name val="Calibri"/>
      <family val="2"/>
      <scheme val="minor"/>
    </font>
    <font>
      <sz val="12"/>
      <color rgb="FF204E6B"/>
      <name val="Calibri"/>
      <family val="2"/>
      <scheme val="minor"/>
    </font>
    <font>
      <sz val="10"/>
      <name val="Aptos"/>
    </font>
    <font>
      <sz val="11"/>
      <name val="Aptos"/>
    </font>
    <font>
      <sz val="22"/>
      <color rgb="FF154D68"/>
      <name val="Aptos ExtraBold"/>
    </font>
    <font>
      <b/>
      <sz val="22"/>
      <color rgb="FF154D68"/>
      <name val="Aptos ExtraBold"/>
    </font>
    <font>
      <sz val="12"/>
      <color rgb="FF204E6B"/>
      <name val="Aptos"/>
    </font>
    <font>
      <b/>
      <sz val="14"/>
      <color theme="0" tint="-4.9989318521683403E-2"/>
      <name val="Aptos Bold"/>
    </font>
    <font>
      <sz val="14"/>
      <color theme="0" tint="-4.9989318521683403E-2"/>
      <name val="Aptos Bold"/>
    </font>
    <font>
      <sz val="10"/>
      <name val="Aptos"/>
      <family val="2"/>
    </font>
    <font>
      <sz val="11"/>
      <name val="Aptos"/>
      <family val="2"/>
    </font>
    <font>
      <b/>
      <sz val="11"/>
      <name val="Aptos"/>
    </font>
    <font>
      <b/>
      <sz val="10"/>
      <name val="Aptos"/>
    </font>
    <font>
      <sz val="11"/>
      <color theme="1" tint="0.14999847407452621"/>
      <name val="Aptos"/>
    </font>
    <font>
      <b/>
      <sz val="11"/>
      <name val="Aptos"/>
      <family val="2"/>
    </font>
    <font>
      <b/>
      <sz val="11"/>
      <name val="Arial"/>
      <family val="2"/>
    </font>
    <font>
      <b/>
      <sz val="12"/>
      <name val="Aptos"/>
    </font>
    <font>
      <sz val="12"/>
      <name val="Aptos"/>
    </font>
    <font>
      <sz val="10"/>
      <color theme="1"/>
      <name val="Aptos"/>
    </font>
    <font>
      <b/>
      <sz val="12"/>
      <color theme="1"/>
      <name val="Aptos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154D6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154D68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EEEEE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14F6B"/>
      </left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rgb="FF154D68"/>
      </left>
      <right style="medium">
        <color theme="0" tint="-4.9989318521683403E-2"/>
      </right>
      <top style="medium">
        <color rgb="FF154D6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154D68"/>
      </top>
      <bottom/>
      <diagonal/>
    </border>
    <border>
      <left style="medium">
        <color theme="0" tint="-4.9989318521683403E-2"/>
      </left>
      <right/>
      <top style="medium">
        <color rgb="FF154D68"/>
      </top>
      <bottom/>
      <diagonal/>
    </border>
    <border>
      <left/>
      <right/>
      <top style="medium">
        <color rgb="FF154D68"/>
      </top>
      <bottom/>
      <diagonal/>
    </border>
    <border>
      <left/>
      <right style="medium">
        <color theme="0" tint="-4.9989318521683403E-2"/>
      </right>
      <top style="medium">
        <color rgb="FF154D68"/>
      </top>
      <bottom/>
      <diagonal/>
    </border>
    <border>
      <left style="medium">
        <color theme="0" tint="-4.9989318521683403E-2"/>
      </left>
      <right style="medium">
        <color rgb="FF154D68"/>
      </right>
      <top style="medium">
        <color rgb="FF154D68"/>
      </top>
      <bottom/>
      <diagonal/>
    </border>
    <border>
      <left style="medium">
        <color rgb="FF154D68"/>
      </left>
      <right/>
      <top/>
      <bottom/>
      <diagonal/>
    </border>
    <border>
      <left/>
      <right style="medium">
        <color rgb="FF154D68"/>
      </right>
      <top/>
      <bottom/>
      <diagonal/>
    </border>
    <border>
      <left style="medium">
        <color rgb="FF154D68"/>
      </left>
      <right/>
      <top/>
      <bottom style="medium">
        <color rgb="FF154D68"/>
      </bottom>
      <diagonal/>
    </border>
    <border>
      <left/>
      <right/>
      <top/>
      <bottom style="medium">
        <color rgb="FF154D68"/>
      </bottom>
      <diagonal/>
    </border>
    <border>
      <left/>
      <right style="medium">
        <color rgb="FF154D68"/>
      </right>
      <top/>
      <bottom style="medium">
        <color rgb="FF154D68"/>
      </bottom>
      <diagonal/>
    </border>
    <border>
      <left style="medium">
        <color rgb="FF214F6B"/>
      </left>
      <right style="medium">
        <color theme="0" tint="-4.9989318521683403E-2"/>
      </right>
      <top/>
      <bottom/>
      <diagonal/>
    </border>
    <border>
      <left/>
      <right style="thin">
        <color rgb="FF204E6B"/>
      </right>
      <top/>
      <bottom/>
      <diagonal/>
    </border>
    <border>
      <left/>
      <right/>
      <top/>
      <bottom style="medium">
        <color rgb="FF204E6B"/>
      </bottom>
      <diagonal/>
    </border>
    <border>
      <left/>
      <right style="medium">
        <color rgb="FF154D68"/>
      </right>
      <top style="medium">
        <color rgb="FF154D68"/>
      </top>
      <bottom/>
      <diagonal/>
    </border>
    <border>
      <left/>
      <right/>
      <top style="medium">
        <color rgb="FF214F6B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rgb="FF214F6B"/>
      </top>
      <bottom style="medium">
        <color theme="0" tint="-4.9989318521683403E-2"/>
      </bottom>
      <diagonal/>
    </border>
    <border>
      <left style="thin">
        <color rgb="FF204E6B"/>
      </left>
      <right style="thin">
        <color rgb="FF204E6B"/>
      </right>
      <top/>
      <bottom/>
      <diagonal/>
    </border>
    <border>
      <left style="thin">
        <color rgb="FF204E6B"/>
      </left>
      <right style="thin">
        <color rgb="FF204E6B"/>
      </right>
      <top style="medium">
        <color rgb="FF204E6B"/>
      </top>
      <bottom/>
      <diagonal/>
    </border>
    <border>
      <left style="medium">
        <color theme="0" tint="-4.9989318521683403E-2"/>
      </left>
      <right style="medium">
        <color rgb="FF154D68"/>
      </right>
      <top style="medium">
        <color rgb="FF154D68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rgb="FF154D68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rgb="FF154D68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rgb="FF214F6B"/>
      </top>
      <bottom/>
      <diagonal/>
    </border>
    <border>
      <left style="medium">
        <color theme="0" tint="-4.9989318521683403E-2"/>
      </left>
      <right style="medium">
        <color rgb="FF214F6B"/>
      </right>
      <top style="medium">
        <color rgb="FF214F6B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rgb="FF154D68"/>
      </left>
      <right/>
      <top style="medium">
        <color rgb="FF154D68"/>
      </top>
      <bottom/>
      <diagonal/>
    </border>
    <border>
      <left style="medium">
        <color rgb="FF154D68"/>
      </left>
      <right/>
      <top style="medium">
        <color rgb="FF154D68"/>
      </top>
      <bottom style="medium">
        <color rgb="FF154D68"/>
      </bottom>
      <diagonal/>
    </border>
    <border>
      <left/>
      <right/>
      <top style="medium">
        <color rgb="FF154D68"/>
      </top>
      <bottom style="medium">
        <color theme="0" tint="-4.9989318521683403E-2"/>
      </bottom>
      <diagonal/>
    </border>
    <border>
      <left/>
      <right style="thin">
        <color theme="0"/>
      </right>
      <top style="medium">
        <color rgb="FF154D68"/>
      </top>
      <bottom style="medium">
        <color theme="0" tint="-4.9989318521683403E-2"/>
      </bottom>
      <diagonal/>
    </border>
    <border>
      <left/>
      <right style="thin">
        <color theme="0"/>
      </right>
      <top style="medium">
        <color rgb="FF154D68"/>
      </top>
      <bottom/>
      <diagonal/>
    </border>
    <border>
      <left style="thin">
        <color theme="0"/>
      </left>
      <right style="thin">
        <color theme="0"/>
      </right>
      <top style="medium">
        <color rgb="FF154D68"/>
      </top>
      <bottom/>
      <diagonal/>
    </border>
    <border>
      <left style="medium">
        <color theme="0" tint="-4.9989318521683403E-2"/>
      </left>
      <right style="thin">
        <color theme="0"/>
      </right>
      <top style="medium">
        <color rgb="FF154D68"/>
      </top>
      <bottom/>
      <diagonal/>
    </border>
    <border>
      <left style="thin">
        <color theme="0"/>
      </left>
      <right style="medium">
        <color rgb="FF154D68"/>
      </right>
      <top style="medium">
        <color rgb="FF154D68"/>
      </top>
      <bottom/>
      <diagonal/>
    </border>
    <border>
      <left style="medium">
        <color rgb="FF154D68"/>
      </left>
      <right style="medium">
        <color theme="0" tint="-4.9989318521683403E-2"/>
      </right>
      <top/>
      <bottom style="medium">
        <color rgb="FF154D68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154D68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rgb="FF154D68"/>
      </bottom>
      <diagonal/>
    </border>
    <border>
      <left style="medium">
        <color theme="0" tint="-4.9989318521683403E-2"/>
      </left>
      <right style="thin">
        <color theme="0"/>
      </right>
      <top style="medium">
        <color theme="0" tint="-4.9989318521683403E-2"/>
      </top>
      <bottom style="medium">
        <color rgb="FF154D68"/>
      </bottom>
      <diagonal/>
    </border>
    <border>
      <left/>
      <right style="thin">
        <color theme="0"/>
      </right>
      <top/>
      <bottom style="medium">
        <color rgb="FF154D68"/>
      </bottom>
      <diagonal/>
    </border>
    <border>
      <left style="thin">
        <color theme="0"/>
      </left>
      <right style="thin">
        <color theme="0"/>
      </right>
      <top/>
      <bottom style="medium">
        <color rgb="FF154D68"/>
      </bottom>
      <diagonal/>
    </border>
    <border>
      <left/>
      <right style="medium">
        <color theme="0" tint="-4.9989318521683403E-2"/>
      </right>
      <top/>
      <bottom style="medium">
        <color rgb="FF154D68"/>
      </bottom>
      <diagonal/>
    </border>
    <border>
      <left style="medium">
        <color theme="0" tint="-4.9989318521683403E-2"/>
      </left>
      <right style="thin">
        <color theme="0"/>
      </right>
      <top/>
      <bottom style="medium">
        <color rgb="FF154D68"/>
      </bottom>
      <diagonal/>
    </border>
    <border>
      <left style="thin">
        <color theme="0"/>
      </left>
      <right style="medium">
        <color rgb="FF154D68"/>
      </right>
      <top/>
      <bottom style="medium">
        <color rgb="FF154D68"/>
      </bottom>
      <diagonal/>
    </border>
    <border>
      <left style="medium">
        <color rgb="FF154D68"/>
      </left>
      <right style="thin">
        <color rgb="FF204E6B"/>
      </right>
      <top style="medium">
        <color rgb="FF204E6B"/>
      </top>
      <bottom/>
      <diagonal/>
    </border>
    <border>
      <left/>
      <right style="medium">
        <color rgb="FF154D68"/>
      </right>
      <top style="medium">
        <color rgb="FF204E6B"/>
      </top>
      <bottom/>
      <diagonal/>
    </border>
    <border>
      <left style="medium">
        <color rgb="FF154D68"/>
      </left>
      <right style="thin">
        <color rgb="FF204E6B"/>
      </right>
      <top/>
      <bottom/>
      <diagonal/>
    </border>
    <border>
      <left style="medium">
        <color rgb="FF154D68"/>
      </left>
      <right style="medium">
        <color theme="0" tint="-4.9989318521683403E-2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0" tint="-4.9989318521683403E-2"/>
      </left>
      <right style="medium">
        <color rgb="FF154D68"/>
      </right>
      <top/>
      <bottom/>
      <diagonal/>
    </border>
    <border>
      <left/>
      <right style="medium">
        <color rgb="FF154D68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rgb="FF154D68"/>
      </right>
      <top style="medium">
        <color theme="0" tint="-4.9989318521683403E-2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rgb="FF154D68"/>
      </right>
      <top/>
      <bottom style="medium">
        <color rgb="FF204E6B"/>
      </bottom>
      <diagonal/>
    </border>
    <border>
      <left style="medium">
        <color rgb="FF154D68"/>
      </left>
      <right style="thin">
        <color rgb="FF204E6B"/>
      </right>
      <top style="medium">
        <color rgb="FF154D68"/>
      </top>
      <bottom/>
      <diagonal/>
    </border>
    <border>
      <left style="thin">
        <color rgb="FF204E6B"/>
      </left>
      <right style="thin">
        <color rgb="FF204E6B"/>
      </right>
      <top style="medium">
        <color rgb="FF154D68"/>
      </top>
      <bottom/>
      <diagonal/>
    </border>
    <border>
      <left style="medium">
        <color rgb="FF154D68"/>
      </left>
      <right style="thin">
        <color rgb="FF204E6B"/>
      </right>
      <top/>
      <bottom style="medium">
        <color rgb="FF154D68"/>
      </bottom>
      <diagonal/>
    </border>
    <border>
      <left/>
      <right style="thin">
        <color rgb="FF204E6B"/>
      </right>
      <top style="medium">
        <color rgb="FF154D68"/>
      </top>
      <bottom/>
      <diagonal/>
    </border>
    <border>
      <left style="medium">
        <color rgb="FF154D68"/>
      </left>
      <right/>
      <top/>
      <bottom style="medium">
        <color rgb="FF204E6B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154D68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154D68"/>
      </right>
      <top style="medium">
        <color rgb="FF154D68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154D68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rgb="FF154D68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154D68"/>
      </left>
      <right style="medium">
        <color rgb="FF154D68"/>
      </right>
      <top style="medium">
        <color rgb="FF154D68"/>
      </top>
      <bottom style="thin">
        <color theme="0" tint="-0.14999847407452621"/>
      </bottom>
      <diagonal/>
    </border>
    <border>
      <left style="medium">
        <color rgb="FF154D68"/>
      </left>
      <right style="medium">
        <color rgb="FF154D68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154D68"/>
      </left>
      <right style="medium">
        <color rgb="FF154D68"/>
      </right>
      <top style="thin">
        <color theme="0" tint="-0.14999847407452621"/>
      </top>
      <bottom style="medium">
        <color rgb="FF154D68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rgb="FF154D68"/>
      </right>
      <top style="thin">
        <color theme="0" tint="-0.14999847407452621"/>
      </top>
      <bottom/>
      <diagonal/>
    </border>
    <border>
      <left style="medium">
        <color rgb="FF154D68"/>
      </left>
      <right style="thin">
        <color theme="0" tint="-0.14999847407452621"/>
      </right>
      <top/>
      <bottom style="medium">
        <color rgb="FF154D68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rgb="FF154D68"/>
      </bottom>
      <diagonal/>
    </border>
    <border>
      <left style="thin">
        <color theme="0" tint="-0.14999847407452621"/>
      </left>
      <right style="medium">
        <color rgb="FF154D68"/>
      </right>
      <top/>
      <bottom style="medium">
        <color rgb="FF154D68"/>
      </bottom>
      <diagonal/>
    </border>
    <border>
      <left style="medium">
        <color rgb="FF154D68"/>
      </left>
      <right style="thin">
        <color theme="0" tint="-0.14999847407452621"/>
      </right>
      <top style="medium">
        <color rgb="FF154D68"/>
      </top>
      <bottom style="medium">
        <color rgb="FF154D68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154D68"/>
      </top>
      <bottom style="medium">
        <color rgb="FF154D68"/>
      </bottom>
      <diagonal/>
    </border>
    <border>
      <left style="thin">
        <color theme="0" tint="-0.14999847407452621"/>
      </left>
      <right style="medium">
        <color rgb="FF154D68"/>
      </right>
      <top style="medium">
        <color rgb="FF154D68"/>
      </top>
      <bottom style="medium">
        <color rgb="FF154D68"/>
      </bottom>
      <diagonal/>
    </border>
    <border>
      <left style="medium">
        <color rgb="FF154D68"/>
      </left>
      <right style="medium">
        <color rgb="FF154D68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154D68"/>
      </left>
      <right/>
      <top style="thin">
        <color rgb="FF154D68"/>
      </top>
      <bottom/>
      <diagonal/>
    </border>
    <border>
      <left/>
      <right/>
      <top style="thin">
        <color rgb="FF154D68"/>
      </top>
      <bottom/>
      <diagonal/>
    </border>
    <border>
      <left/>
      <right style="medium">
        <color rgb="FF154D68"/>
      </right>
      <top style="thin">
        <color rgb="FF154D68"/>
      </top>
      <bottom/>
      <diagonal/>
    </border>
    <border>
      <left style="medium">
        <color rgb="FF154D68"/>
      </left>
      <right/>
      <top/>
      <bottom style="medium">
        <color indexed="64"/>
      </bottom>
      <diagonal/>
    </border>
    <border>
      <left/>
      <right style="medium">
        <color rgb="FF154D6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 tint="-4.9989318521683403E-2"/>
      </right>
      <top/>
      <bottom style="medium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rgb="FF154D68"/>
      </top>
      <bottom/>
      <diagonal/>
    </border>
    <border>
      <left style="medium">
        <color rgb="FF154D6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154D68"/>
      </right>
      <top style="thin">
        <color indexed="64"/>
      </top>
      <bottom style="medium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medium">
        <color rgb="FF214F6B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</borders>
  <cellStyleXfs count="14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0" fontId="20" fillId="0" borderId="0" applyFont="0" applyFill="0" applyBorder="0" applyAlignment="0" applyProtection="0"/>
    <xf numFmtId="22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9" fontId="20" fillId="0" borderId="0" applyFont="0" applyFill="0" applyBorder="0" applyAlignment="0" applyProtection="0"/>
    <xf numFmtId="18" fontId="20" fillId="0" borderId="0" applyFont="0" applyFill="0" applyBorder="0" applyAlignment="0" applyProtection="0"/>
    <xf numFmtId="0" fontId="20" fillId="0" borderId="0" applyNumberFormat="0" applyFont="0" applyFill="0" applyBorder="0" applyProtection="0">
      <alignment horizontal="left" vertical="center"/>
    </xf>
    <xf numFmtId="0" fontId="20" fillId="0" borderId="0" applyNumberFormat="0" applyFont="0" applyFill="0" applyBorder="0" applyProtection="0">
      <alignment horizontal="left" vertical="center"/>
    </xf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0" fontId="20" fillId="0" borderId="0" applyFont="0" applyFill="0" applyBorder="0" applyAlignment="0" applyProtection="0"/>
    <xf numFmtId="171" fontId="20" fillId="0" borderId="0" applyFont="0" applyFill="0" applyBorder="0" applyProtection="0">
      <alignment horizontal="left" vertical="center"/>
    </xf>
    <xf numFmtId="171" fontId="20" fillId="0" borderId="0" applyFont="0" applyFill="0" applyBorder="0" applyProtection="0">
      <alignment horizontal="left" vertical="center"/>
    </xf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3" fontId="20" fillId="0" borderId="0" applyFont="0" applyFill="0" applyBorder="0" applyAlignment="0" applyProtection="0"/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0" fontId="20" fillId="0" borderId="0" applyFont="0" applyFill="0" applyBorder="0" applyAlignment="0" applyProtection="0"/>
    <xf numFmtId="22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9" fontId="20" fillId="0" borderId="0" applyFont="0" applyFill="0" applyBorder="0" applyAlignment="0" applyProtection="0"/>
    <xf numFmtId="18" fontId="20" fillId="0" borderId="0" applyFont="0" applyFill="0" applyBorder="0" applyAlignment="0" applyProtection="0"/>
    <xf numFmtId="0" fontId="20" fillId="0" borderId="0" applyNumberFormat="0" applyFont="0" applyFill="0" applyBorder="0" applyProtection="0">
      <alignment horizontal="left" vertical="center"/>
    </xf>
    <xf numFmtId="0" fontId="20" fillId="0" borderId="0" applyNumberFormat="0" applyFont="0" applyFill="0" applyBorder="0" applyProtection="0">
      <alignment horizontal="left" vertical="center"/>
    </xf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</cellStyleXfs>
  <cellXfs count="717">
    <xf numFmtId="0" fontId="0" fillId="0" borderId="0" xfId="0"/>
    <xf numFmtId="0" fontId="0" fillId="33" borderId="0" xfId="0" applyFill="1"/>
    <xf numFmtId="0" fontId="21" fillId="33" borderId="0" xfId="63" applyFill="1"/>
    <xf numFmtId="0" fontId="34" fillId="35" borderId="0" xfId="63" applyFont="1" applyFill="1"/>
    <xf numFmtId="0" fontId="35" fillId="35" borderId="0" xfId="63" applyFont="1" applyFill="1"/>
    <xf numFmtId="0" fontId="20" fillId="33" borderId="0" xfId="55" applyFill="1">
      <alignment horizontal="left" vertical="center"/>
    </xf>
    <xf numFmtId="3" fontId="20" fillId="33" borderId="0" xfId="44" applyFill="1"/>
    <xf numFmtId="174" fontId="47" fillId="34" borderId="12" xfId="65" applyNumberFormat="1" applyFont="1" applyFill="1" applyBorder="1" applyAlignment="1">
      <alignment horizontal="center"/>
    </xf>
    <xf numFmtId="174" fontId="40" fillId="34" borderId="0" xfId="65" applyNumberFormat="1" applyFont="1" applyFill="1" applyBorder="1" applyAlignment="1">
      <alignment horizontal="center"/>
    </xf>
    <xf numFmtId="174" fontId="47" fillId="34" borderId="13" xfId="65" applyNumberFormat="1" applyFont="1" applyFill="1" applyBorder="1" applyAlignment="1">
      <alignment horizontal="center" vertical="center" wrapText="1"/>
    </xf>
    <xf numFmtId="1" fontId="47" fillId="34" borderId="13" xfId="64" applyNumberFormat="1" applyFont="1" applyFill="1" applyBorder="1" applyAlignment="1">
      <alignment horizontal="center"/>
    </xf>
    <xf numFmtId="174" fontId="47" fillId="34" borderId="13" xfId="65" applyNumberFormat="1" applyFont="1" applyFill="1" applyBorder="1" applyAlignment="1">
      <alignment horizontal="center"/>
    </xf>
    <xf numFmtId="174" fontId="40" fillId="34" borderId="0" xfId="65" applyNumberFormat="1" applyFont="1" applyFill="1" applyBorder="1" applyAlignment="1">
      <alignment horizontal="center" vertical="top"/>
    </xf>
    <xf numFmtId="174" fontId="47" fillId="34" borderId="12" xfId="65" applyNumberFormat="1" applyFont="1" applyFill="1" applyBorder="1" applyAlignment="1">
      <alignment horizontal="center" vertical="top"/>
    </xf>
    <xf numFmtId="0" fontId="57" fillId="35" borderId="0" xfId="63" applyFont="1" applyFill="1"/>
    <xf numFmtId="0" fontId="34" fillId="35" borderId="0" xfId="63" applyFont="1" applyFill="1" applyAlignment="1">
      <alignment vertical="center"/>
    </xf>
    <xf numFmtId="0" fontId="60" fillId="35" borderId="0" xfId="63" applyFont="1" applyFill="1"/>
    <xf numFmtId="0" fontId="34" fillId="33" borderId="0" xfId="0" applyFont="1" applyFill="1"/>
    <xf numFmtId="0" fontId="35" fillId="33" borderId="0" xfId="0" applyFont="1" applyFill="1"/>
    <xf numFmtId="0" fontId="37" fillId="33" borderId="0" xfId="0" applyFont="1" applyFill="1" applyAlignment="1">
      <alignment horizontal="right"/>
    </xf>
    <xf numFmtId="0" fontId="37" fillId="33" borderId="0" xfId="0" applyFont="1" applyFill="1" applyAlignment="1">
      <alignment horizontal="right" vertical="top"/>
    </xf>
    <xf numFmtId="0" fontId="39" fillId="33" borderId="0" xfId="0" applyFont="1" applyFill="1"/>
    <xf numFmtId="0" fontId="41" fillId="33" borderId="0" xfId="0" applyFont="1" applyFill="1"/>
    <xf numFmtId="0" fontId="69" fillId="35" borderId="0" xfId="0" applyFont="1" applyFill="1" applyAlignment="1">
      <alignment wrapText="1"/>
    </xf>
    <xf numFmtId="0" fontId="69" fillId="35" borderId="0" xfId="0" applyFont="1" applyFill="1" applyAlignment="1">
      <alignment horizontal="center" wrapText="1"/>
    </xf>
    <xf numFmtId="0" fontId="34" fillId="35" borderId="0" xfId="0" applyFont="1" applyFill="1"/>
    <xf numFmtId="0" fontId="46" fillId="35" borderId="0" xfId="0" applyFont="1" applyFill="1" applyAlignment="1">
      <alignment horizontal="right"/>
    </xf>
    <xf numFmtId="0" fontId="46" fillId="35" borderId="0" xfId="0" applyFont="1" applyFill="1" applyAlignment="1">
      <alignment horizontal="right" vertical="top"/>
    </xf>
    <xf numFmtId="0" fontId="35" fillId="35" borderId="0" xfId="0" applyFont="1" applyFill="1"/>
    <xf numFmtId="0" fontId="41" fillId="33" borderId="0" xfId="0" applyFont="1" applyFill="1" applyAlignment="1">
      <alignment wrapText="1"/>
    </xf>
    <xf numFmtId="0" fontId="40" fillId="34" borderId="12" xfId="0" applyFont="1" applyFill="1" applyBorder="1" applyAlignment="1">
      <alignment vertical="center"/>
    </xf>
    <xf numFmtId="0" fontId="47" fillId="34" borderId="12" xfId="0" applyFont="1" applyFill="1" applyBorder="1" applyAlignment="1">
      <alignment horizontal="center" vertical="center" wrapText="1"/>
    </xf>
    <xf numFmtId="0" fontId="47" fillId="34" borderId="13" xfId="0" applyFont="1" applyFill="1" applyBorder="1" applyAlignment="1">
      <alignment horizontal="center"/>
    </xf>
    <xf numFmtId="0" fontId="47" fillId="34" borderId="13" xfId="0" applyFont="1" applyFill="1" applyBorder="1" applyAlignment="1">
      <alignment horizontal="center" wrapText="1"/>
    </xf>
    <xf numFmtId="0" fontId="47" fillId="34" borderId="12" xfId="0" applyFont="1" applyFill="1" applyBorder="1" applyAlignment="1">
      <alignment horizontal="center" vertical="center"/>
    </xf>
    <xf numFmtId="0" fontId="47" fillId="34" borderId="12" xfId="0" applyFont="1" applyFill="1" applyBorder="1" applyAlignment="1">
      <alignment horizontal="center" vertical="top" wrapText="1"/>
    </xf>
    <xf numFmtId="0" fontId="42" fillId="34" borderId="12" xfId="0" applyFont="1" applyFill="1" applyBorder="1"/>
    <xf numFmtId="0" fontId="65" fillId="34" borderId="12" xfId="0" applyFont="1" applyFill="1" applyBorder="1" applyAlignment="1">
      <alignment horizontal="center" wrapText="1"/>
    </xf>
    <xf numFmtId="0" fontId="47" fillId="34" borderId="12" xfId="0" applyFont="1" applyFill="1" applyBorder="1" applyAlignment="1">
      <alignment horizontal="center" vertical="top"/>
    </xf>
    <xf numFmtId="0" fontId="66" fillId="34" borderId="12" xfId="0" applyFont="1" applyFill="1" applyBorder="1"/>
    <xf numFmtId="0" fontId="20" fillId="33" borderId="0" xfId="0" applyFont="1" applyFill="1"/>
    <xf numFmtId="0" fontId="46" fillId="33" borderId="0" xfId="0" applyFont="1" applyFill="1" applyAlignment="1">
      <alignment horizontal="right"/>
    </xf>
    <xf numFmtId="0" fontId="47" fillId="34" borderId="10" xfId="0" applyFont="1" applyFill="1" applyBorder="1" applyAlignment="1">
      <alignment vertical="center"/>
    </xf>
    <xf numFmtId="0" fontId="47" fillId="34" borderId="11" xfId="0" applyFont="1" applyFill="1" applyBorder="1" applyAlignment="1">
      <alignment vertical="center"/>
    </xf>
    <xf numFmtId="3" fontId="47" fillId="34" borderId="41" xfId="0" applyNumberFormat="1" applyFont="1" applyFill="1" applyBorder="1" applyAlignment="1">
      <alignment horizontal="centerContinuous"/>
    </xf>
    <xf numFmtId="3" fontId="47" fillId="34" borderId="42" xfId="0" applyNumberFormat="1" applyFont="1" applyFill="1" applyBorder="1" applyAlignment="1">
      <alignment horizontal="centerContinuous"/>
    </xf>
    <xf numFmtId="3" fontId="47" fillId="34" borderId="43" xfId="0" applyNumberFormat="1" applyFont="1" applyFill="1" applyBorder="1" applyAlignment="1">
      <alignment horizontal="centerContinuous"/>
    </xf>
    <xf numFmtId="3" fontId="47" fillId="34" borderId="12" xfId="0" applyNumberFormat="1" applyFont="1" applyFill="1" applyBorder="1" applyAlignment="1">
      <alignment horizontal="center"/>
    </xf>
    <xf numFmtId="0" fontId="47" fillId="34" borderId="28" xfId="0" applyFont="1" applyFill="1" applyBorder="1" applyAlignment="1">
      <alignment vertical="center"/>
    </xf>
    <xf numFmtId="0" fontId="47" fillId="34" borderId="12" xfId="0" applyFont="1" applyFill="1" applyBorder="1" applyAlignment="1">
      <alignment vertical="center"/>
    </xf>
    <xf numFmtId="3" fontId="47" fillId="34" borderId="13" xfId="0" applyNumberFormat="1" applyFont="1" applyFill="1" applyBorder="1" applyAlignment="1">
      <alignment horizontal="center"/>
    </xf>
    <xf numFmtId="3" fontId="47" fillId="34" borderId="12" xfId="0" applyNumberFormat="1" applyFont="1" applyFill="1" applyBorder="1" applyAlignment="1">
      <alignment horizontal="center" wrapText="1"/>
    </xf>
    <xf numFmtId="0" fontId="49" fillId="33" borderId="0" xfId="0" applyFont="1" applyFill="1" applyAlignment="1">
      <alignment wrapText="1"/>
    </xf>
    <xf numFmtId="0" fontId="56" fillId="33" borderId="0" xfId="0" applyFont="1" applyFill="1"/>
    <xf numFmtId="0" fontId="51" fillId="33" borderId="0" xfId="0" applyFont="1" applyFill="1" applyAlignment="1">
      <alignment vertical="top" wrapText="1"/>
    </xf>
    <xf numFmtId="0" fontId="46" fillId="33" borderId="0" xfId="0" applyFont="1" applyFill="1" applyAlignment="1">
      <alignment horizontal="right" vertical="top"/>
    </xf>
    <xf numFmtId="0" fontId="20" fillId="35" borderId="0" xfId="0" applyFont="1" applyFill="1"/>
    <xf numFmtId="0" fontId="50" fillId="35" borderId="0" xfId="0" applyFont="1" applyFill="1"/>
    <xf numFmtId="0" fontId="52" fillId="35" borderId="0" xfId="0" applyFont="1" applyFill="1"/>
    <xf numFmtId="0" fontId="53" fillId="35" borderId="0" xfId="0" applyFont="1" applyFill="1"/>
    <xf numFmtId="0" fontId="51" fillId="35" borderId="0" xfId="0" applyFont="1" applyFill="1" applyAlignment="1">
      <alignment wrapText="1"/>
    </xf>
    <xf numFmtId="0" fontId="61" fillId="35" borderId="0" xfId="0" applyFont="1" applyFill="1" applyAlignment="1">
      <alignment wrapText="1"/>
    </xf>
    <xf numFmtId="0" fontId="62" fillId="35" borderId="0" xfId="0" applyFont="1" applyFill="1" applyAlignment="1">
      <alignment vertical="top"/>
    </xf>
    <xf numFmtId="0" fontId="62" fillId="35" borderId="0" xfId="0" applyFont="1" applyFill="1" applyAlignment="1">
      <alignment horizontal="center" vertical="top"/>
    </xf>
    <xf numFmtId="0" fontId="37" fillId="35" borderId="0" xfId="0" applyFont="1" applyFill="1" applyAlignment="1">
      <alignment horizontal="right"/>
    </xf>
    <xf numFmtId="0" fontId="38" fillId="35" borderId="0" xfId="0" applyFont="1" applyFill="1" applyAlignment="1">
      <alignment vertical="center" wrapText="1"/>
    </xf>
    <xf numFmtId="0" fontId="38" fillId="35" borderId="0" xfId="0" applyFont="1" applyFill="1" applyAlignment="1">
      <alignment vertical="center"/>
    </xf>
    <xf numFmtId="0" fontId="38" fillId="35" borderId="0" xfId="0" applyFont="1" applyFill="1" applyAlignment="1">
      <alignment horizontal="center" vertical="center"/>
    </xf>
    <xf numFmtId="0" fontId="67" fillId="35" borderId="0" xfId="0" applyFont="1" applyFill="1" applyAlignment="1">
      <alignment vertical="center"/>
    </xf>
    <xf numFmtId="0" fontId="67" fillId="35" borderId="0" xfId="0" applyFont="1" applyFill="1" applyAlignment="1">
      <alignment wrapText="1"/>
    </xf>
    <xf numFmtId="0" fontId="19" fillId="33" borderId="0" xfId="0" applyFont="1" applyFill="1" applyAlignment="1">
      <alignment horizontal="left"/>
    </xf>
    <xf numFmtId="4" fontId="0" fillId="33" borderId="0" xfId="0" applyNumberFormat="1" applyFill="1"/>
    <xf numFmtId="10" fontId="0" fillId="33" borderId="0" xfId="0" applyNumberFormat="1" applyFill="1"/>
    <xf numFmtId="0" fontId="47" fillId="34" borderId="18" xfId="0" applyFont="1" applyFill="1" applyBorder="1" applyAlignment="1">
      <alignment vertical="center"/>
    </xf>
    <xf numFmtId="2" fontId="47" fillId="34" borderId="18" xfId="0" applyNumberFormat="1" applyFont="1" applyFill="1" applyBorder="1" applyAlignment="1">
      <alignment horizontal="center"/>
    </xf>
    <xf numFmtId="170" fontId="47" fillId="34" borderId="18" xfId="66" applyNumberFormat="1" applyFont="1" applyFill="1" applyBorder="1" applyAlignment="1">
      <alignment horizontal="center"/>
    </xf>
    <xf numFmtId="0" fontId="47" fillId="34" borderId="31" xfId="0" applyFont="1" applyFill="1" applyBorder="1" applyAlignment="1">
      <alignment wrapText="1"/>
    </xf>
    <xf numFmtId="0" fontId="47" fillId="34" borderId="12" xfId="0" applyFont="1" applyFill="1" applyBorder="1" applyAlignment="1">
      <alignment horizontal="center"/>
    </xf>
    <xf numFmtId="2" fontId="47" fillId="34" borderId="12" xfId="0" applyNumberFormat="1" applyFont="1" applyFill="1" applyBorder="1" applyAlignment="1">
      <alignment horizontal="center"/>
    </xf>
    <xf numFmtId="1" fontId="47" fillId="34" borderId="12" xfId="0" applyNumberFormat="1" applyFont="1" applyFill="1" applyBorder="1" applyAlignment="1">
      <alignment horizontal="center"/>
    </xf>
    <xf numFmtId="170" fontId="47" fillId="34" borderId="12" xfId="66" applyNumberFormat="1" applyFont="1" applyFill="1" applyBorder="1" applyAlignment="1">
      <alignment horizontal="center"/>
    </xf>
    <xf numFmtId="0" fontId="47" fillId="34" borderId="24" xfId="0" applyFont="1" applyFill="1" applyBorder="1" applyAlignment="1">
      <alignment horizontal="center" wrapText="1"/>
    </xf>
    <xf numFmtId="0" fontId="47" fillId="34" borderId="17" xfId="0" applyFont="1" applyFill="1" applyBorder="1" applyAlignment="1">
      <alignment vertical="center"/>
    </xf>
    <xf numFmtId="0" fontId="47" fillId="34" borderId="64" xfId="0" applyFont="1" applyFill="1" applyBorder="1" applyAlignment="1">
      <alignment horizontal="center" vertical="center"/>
    </xf>
    <xf numFmtId="0" fontId="47" fillId="34" borderId="53" xfId="0" applyFont="1" applyFill="1" applyBorder="1" applyAlignment="1">
      <alignment horizontal="center" vertical="center"/>
    </xf>
    <xf numFmtId="0" fontId="54" fillId="33" borderId="0" xfId="0" applyFont="1" applyFill="1" applyAlignment="1">
      <alignment horizontal="right" vertical="top"/>
    </xf>
    <xf numFmtId="0" fontId="45" fillId="34" borderId="17" xfId="0" applyFont="1" applyFill="1" applyBorder="1"/>
    <xf numFmtId="0" fontId="45" fillId="34" borderId="18" xfId="0" applyFont="1" applyFill="1" applyBorder="1" applyAlignment="1">
      <alignment horizontal="center"/>
    </xf>
    <xf numFmtId="0" fontId="45" fillId="34" borderId="18" xfId="0" applyFont="1" applyFill="1" applyBorder="1" applyAlignment="1">
      <alignment vertical="center" wrapText="1"/>
    </xf>
    <xf numFmtId="174" fontId="47" fillId="34" borderId="18" xfId="65" applyNumberFormat="1" applyFont="1" applyFill="1" applyBorder="1" applyAlignment="1">
      <alignment horizontal="center"/>
    </xf>
    <xf numFmtId="174" fontId="40" fillId="34" borderId="20" xfId="65" applyNumberFormat="1" applyFont="1" applyFill="1" applyBorder="1" applyAlignment="1">
      <alignment horizontal="center"/>
    </xf>
    <xf numFmtId="4" fontId="40" fillId="34" borderId="37" xfId="0" applyNumberFormat="1" applyFont="1" applyFill="1" applyBorder="1" applyAlignment="1">
      <alignment horizontal="center"/>
    </xf>
    <xf numFmtId="0" fontId="47" fillId="34" borderId="36" xfId="0" applyFont="1" applyFill="1" applyBorder="1"/>
    <xf numFmtId="0" fontId="40" fillId="34" borderId="64" xfId="0" applyFont="1" applyFill="1" applyBorder="1" applyAlignment="1">
      <alignment vertical="center"/>
    </xf>
    <xf numFmtId="0" fontId="47" fillId="34" borderId="24" xfId="0" applyFont="1" applyFill="1" applyBorder="1" applyAlignment="1">
      <alignment horizontal="center"/>
    </xf>
    <xf numFmtId="0" fontId="47" fillId="34" borderId="24" xfId="0" applyFont="1" applyFill="1" applyBorder="1" applyAlignment="1">
      <alignment horizontal="center" vertical="top"/>
    </xf>
    <xf numFmtId="0" fontId="47" fillId="34" borderId="20" xfId="0" applyFont="1" applyFill="1" applyBorder="1" applyAlignment="1">
      <alignment vertical="center" wrapText="1"/>
    </xf>
    <xf numFmtId="3" fontId="47" fillId="34" borderId="19" xfId="0" applyNumberFormat="1" applyFont="1" applyFill="1" applyBorder="1"/>
    <xf numFmtId="3" fontId="47" fillId="34" borderId="20" xfId="0" applyNumberFormat="1" applyFont="1" applyFill="1" applyBorder="1"/>
    <xf numFmtId="3" fontId="47" fillId="34" borderId="21" xfId="0" applyNumberFormat="1" applyFont="1" applyFill="1" applyBorder="1"/>
    <xf numFmtId="3" fontId="47" fillId="34" borderId="18" xfId="0" applyNumberFormat="1" applyFont="1" applyFill="1" applyBorder="1"/>
    <xf numFmtId="0" fontId="48" fillId="34" borderId="22" xfId="0" applyFont="1" applyFill="1" applyBorder="1"/>
    <xf numFmtId="0" fontId="47" fillId="34" borderId="0" xfId="0" applyFont="1" applyFill="1" applyAlignment="1">
      <alignment horizontal="center" vertical="center" wrapText="1"/>
    </xf>
    <xf numFmtId="3" fontId="47" fillId="34" borderId="66" xfId="0" applyNumberFormat="1" applyFont="1" applyFill="1" applyBorder="1" applyAlignment="1">
      <alignment horizontal="center"/>
    </xf>
    <xf numFmtId="0" fontId="47" fillId="34" borderId="64" xfId="0" applyFont="1" applyFill="1" applyBorder="1" applyAlignment="1">
      <alignment vertical="center"/>
    </xf>
    <xf numFmtId="0" fontId="47" fillId="34" borderId="0" xfId="0" applyFont="1" applyFill="1" applyAlignment="1">
      <alignment vertical="center" wrapText="1"/>
    </xf>
    <xf numFmtId="3" fontId="47" fillId="34" borderId="66" xfId="0" applyNumberFormat="1" applyFont="1" applyFill="1" applyBorder="1" applyAlignment="1">
      <alignment horizontal="center" wrapText="1"/>
    </xf>
    <xf numFmtId="0" fontId="19" fillId="33" borderId="0" xfId="0" applyFont="1" applyFill="1"/>
    <xf numFmtId="0" fontId="47" fillId="34" borderId="11" xfId="0" applyFont="1" applyFill="1" applyBorder="1" applyAlignment="1">
      <alignment horizontal="center"/>
    </xf>
    <xf numFmtId="0" fontId="47" fillId="34" borderId="11" xfId="0" applyFont="1" applyFill="1" applyBorder="1"/>
    <xf numFmtId="0" fontId="47" fillId="34" borderId="12" xfId="0" applyFont="1" applyFill="1" applyBorder="1" applyAlignment="1">
      <alignment horizontal="center" wrapText="1"/>
    </xf>
    <xf numFmtId="0" fontId="47" fillId="34" borderId="13" xfId="0" applyFont="1" applyFill="1" applyBorder="1" applyAlignment="1">
      <alignment horizontal="center" vertical="top"/>
    </xf>
    <xf numFmtId="0" fontId="47" fillId="34" borderId="17" xfId="0" applyFont="1" applyFill="1" applyBorder="1"/>
    <xf numFmtId="0" fontId="47" fillId="34" borderId="18" xfId="0" applyFont="1" applyFill="1" applyBorder="1" applyAlignment="1">
      <alignment horizontal="center"/>
    </xf>
    <xf numFmtId="0" fontId="47" fillId="34" borderId="18" xfId="0" applyFont="1" applyFill="1" applyBorder="1" applyAlignment="1">
      <alignment horizontal="center" vertical="center"/>
    </xf>
    <xf numFmtId="0" fontId="47" fillId="34" borderId="18" xfId="0" applyFont="1" applyFill="1" applyBorder="1"/>
    <xf numFmtId="0" fontId="47" fillId="34" borderId="20" xfId="0" applyFont="1" applyFill="1" applyBorder="1"/>
    <xf numFmtId="0" fontId="47" fillId="34" borderId="31" xfId="0" applyFont="1" applyFill="1" applyBorder="1"/>
    <xf numFmtId="0" fontId="47" fillId="34" borderId="68" xfId="0" applyFont="1" applyFill="1" applyBorder="1" applyAlignment="1">
      <alignment horizontal="center" vertical="top"/>
    </xf>
    <xf numFmtId="0" fontId="70" fillId="33" borderId="0" xfId="0" applyFont="1" applyFill="1"/>
    <xf numFmtId="0" fontId="70" fillId="35" borderId="0" xfId="0" applyFont="1" applyFill="1"/>
    <xf numFmtId="0" fontId="71" fillId="35" borderId="0" xfId="0" applyFont="1" applyFill="1" applyAlignment="1">
      <alignment vertical="top"/>
    </xf>
    <xf numFmtId="0" fontId="72" fillId="35" borderId="0" xfId="0" applyFont="1" applyFill="1" applyAlignment="1">
      <alignment horizontal="right"/>
    </xf>
    <xf numFmtId="0" fontId="63" fillId="36" borderId="21" xfId="0" applyFont="1" applyFill="1" applyBorder="1" applyAlignment="1">
      <alignment horizontal="center" vertical="center" wrapText="1"/>
    </xf>
    <xf numFmtId="0" fontId="63" fillId="36" borderId="18" xfId="0" applyFont="1" applyFill="1" applyBorder="1" applyAlignment="1">
      <alignment horizontal="center" vertical="center" wrapText="1"/>
    </xf>
    <xf numFmtId="0" fontId="63" fillId="36" borderId="22" xfId="0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7" fillId="34" borderId="39" xfId="0" applyFont="1" applyFill="1" applyBorder="1" applyAlignment="1">
      <alignment horizontal="center" vertical="center" wrapText="1"/>
    </xf>
    <xf numFmtId="0" fontId="47" fillId="34" borderId="11" xfId="0" applyFont="1" applyFill="1" applyBorder="1" applyAlignment="1">
      <alignment horizontal="center" vertical="center" wrapText="1"/>
    </xf>
    <xf numFmtId="0" fontId="47" fillId="34" borderId="40" xfId="0" applyFont="1" applyFill="1" applyBorder="1" applyAlignment="1">
      <alignment horizontal="center" vertical="center" wrapText="1"/>
    </xf>
    <xf numFmtId="0" fontId="47" fillId="34" borderId="18" xfId="0" applyFont="1" applyFill="1" applyBorder="1" applyAlignment="1">
      <alignment vertical="center" wrapText="1"/>
    </xf>
    <xf numFmtId="0" fontId="47" fillId="34" borderId="54" xfId="0" applyFont="1" applyFill="1" applyBorder="1" applyAlignment="1">
      <alignment horizontal="center" vertical="center" wrapText="1"/>
    </xf>
    <xf numFmtId="0" fontId="47" fillId="34" borderId="55" xfId="0" applyFont="1" applyFill="1" applyBorder="1" applyAlignment="1">
      <alignment horizontal="center" vertical="center" wrapText="1"/>
    </xf>
    <xf numFmtId="0" fontId="47" fillId="34" borderId="52" xfId="0" applyFont="1" applyFill="1" applyBorder="1" applyAlignment="1">
      <alignment horizontal="center" vertical="center"/>
    </xf>
    <xf numFmtId="0" fontId="47" fillId="34" borderId="53" xfId="0" applyFont="1" applyFill="1" applyBorder="1" applyAlignment="1">
      <alignment horizontal="center" vertical="center" wrapText="1"/>
    </xf>
    <xf numFmtId="0" fontId="47" fillId="34" borderId="32" xfId="0" applyFont="1" applyFill="1" applyBorder="1" applyAlignment="1">
      <alignment horizontal="centerContinuous"/>
    </xf>
    <xf numFmtId="170" fontId="47" fillId="34" borderId="32" xfId="66" applyNumberFormat="1" applyFont="1" applyFill="1" applyBorder="1" applyAlignment="1">
      <alignment horizontal="centerContinuous"/>
    </xf>
    <xf numFmtId="170" fontId="47" fillId="34" borderId="33" xfId="66" applyNumberFormat="1" applyFont="1" applyFill="1" applyBorder="1" applyAlignment="1">
      <alignment horizontal="centerContinuous"/>
    </xf>
    <xf numFmtId="2" fontId="47" fillId="34" borderId="11" xfId="65" applyNumberFormat="1" applyFont="1" applyFill="1" applyBorder="1" applyAlignment="1">
      <alignment horizontal="center"/>
    </xf>
    <xf numFmtId="0" fontId="47" fillId="34" borderId="12" xfId="0" applyFont="1" applyFill="1" applyBorder="1"/>
    <xf numFmtId="170" fontId="47" fillId="34" borderId="13" xfId="66" applyNumberFormat="1" applyFont="1" applyFill="1" applyBorder="1" applyAlignment="1">
      <alignment horizontal="center"/>
    </xf>
    <xf numFmtId="2" fontId="47" fillId="34" borderId="12" xfId="66" applyNumberFormat="1" applyFont="1" applyFill="1" applyBorder="1" applyAlignment="1">
      <alignment horizontal="center"/>
    </xf>
    <xf numFmtId="2" fontId="47" fillId="34" borderId="12" xfId="65" applyNumberFormat="1" applyFont="1" applyFill="1" applyBorder="1" applyAlignment="1">
      <alignment horizontal="center"/>
    </xf>
    <xf numFmtId="170" fontId="47" fillId="34" borderId="12" xfId="66" applyNumberFormat="1" applyFont="1" applyFill="1" applyBorder="1" applyAlignment="1">
      <alignment horizontal="center" vertical="top"/>
    </xf>
    <xf numFmtId="2" fontId="47" fillId="34" borderId="12" xfId="66" applyNumberFormat="1" applyFont="1" applyFill="1" applyBorder="1" applyAlignment="1">
      <alignment horizontal="center" vertical="top"/>
    </xf>
    <xf numFmtId="2" fontId="47" fillId="34" borderId="12" xfId="65" applyNumberFormat="1" applyFont="1" applyFill="1" applyBorder="1" applyAlignment="1">
      <alignment horizontal="center" vertical="top"/>
    </xf>
    <xf numFmtId="0" fontId="20" fillId="35" borderId="0" xfId="63" applyFont="1" applyFill="1"/>
    <xf numFmtId="0" fontId="56" fillId="35" borderId="0" xfId="63" applyFont="1" applyFill="1"/>
    <xf numFmtId="0" fontId="38" fillId="35" borderId="0" xfId="0" applyFont="1" applyFill="1" applyAlignment="1">
      <alignment horizontal="center" wrapText="1"/>
    </xf>
    <xf numFmtId="0" fontId="62" fillId="33" borderId="0" xfId="0" applyFont="1" applyFill="1" applyAlignment="1">
      <alignment horizontal="center" wrapText="1"/>
    </xf>
    <xf numFmtId="0" fontId="53" fillId="35" borderId="0" xfId="0" applyFont="1" applyFill="1" applyAlignment="1">
      <alignment horizontal="center"/>
    </xf>
    <xf numFmtId="0" fontId="49" fillId="35" borderId="0" xfId="0" applyFont="1" applyFill="1" applyAlignment="1">
      <alignment horizontal="center"/>
    </xf>
    <xf numFmtId="0" fontId="47" fillId="36" borderId="18" xfId="0" applyFont="1" applyFill="1" applyBorder="1" applyAlignment="1">
      <alignment horizontal="center" vertical="center" wrapText="1"/>
    </xf>
    <xf numFmtId="0" fontId="49" fillId="35" borderId="0" xfId="0" applyFont="1" applyFill="1" applyAlignment="1">
      <alignment horizontal="center" wrapText="1"/>
    </xf>
    <xf numFmtId="0" fontId="35" fillId="35" borderId="88" xfId="63" applyFont="1" applyFill="1" applyBorder="1" applyAlignment="1">
      <alignment horizontal="center"/>
    </xf>
    <xf numFmtId="0" fontId="35" fillId="35" borderId="89" xfId="63" applyFont="1" applyFill="1" applyBorder="1" applyAlignment="1">
      <alignment horizontal="center"/>
    </xf>
    <xf numFmtId="0" fontId="35" fillId="35" borderId="90" xfId="63" applyFont="1" applyFill="1" applyBorder="1" applyAlignment="1">
      <alignment horizontal="center"/>
    </xf>
    <xf numFmtId="169" fontId="0" fillId="33" borderId="0" xfId="0" applyNumberFormat="1" applyFill="1"/>
    <xf numFmtId="0" fontId="49" fillId="33" borderId="0" xfId="0" applyFont="1" applyFill="1" applyAlignment="1">
      <alignment horizontal="center"/>
    </xf>
    <xf numFmtId="0" fontId="51" fillId="33" borderId="0" xfId="0" applyFont="1" applyFill="1" applyAlignment="1">
      <alignment horizontal="center" vertical="top" wrapText="1"/>
    </xf>
    <xf numFmtId="0" fontId="38" fillId="35" borderId="0" xfId="0" applyFont="1" applyFill="1" applyAlignment="1">
      <alignment horizontal="center" vertical="top" wrapText="1"/>
    </xf>
    <xf numFmtId="0" fontId="51" fillId="35" borderId="0" xfId="0" applyFont="1" applyFill="1" applyAlignment="1">
      <alignment horizontal="center" vertical="top" wrapText="1"/>
    </xf>
    <xf numFmtId="3" fontId="70" fillId="0" borderId="80" xfId="60" applyNumberFormat="1" applyFont="1" applyBorder="1" applyAlignment="1">
      <alignment horizontal="right"/>
    </xf>
    <xf numFmtId="4" fontId="70" fillId="0" borderId="77" xfId="60" applyNumberFormat="1" applyFont="1" applyBorder="1" applyAlignment="1">
      <alignment horizontal="right"/>
    </xf>
    <xf numFmtId="3" fontId="70" fillId="0" borderId="77" xfId="60" applyNumberFormat="1" applyFont="1" applyBorder="1" applyAlignment="1">
      <alignment horizontal="right"/>
    </xf>
    <xf numFmtId="173" fontId="70" fillId="0" borderId="77" xfId="60" applyNumberFormat="1" applyFont="1" applyBorder="1" applyAlignment="1">
      <alignment horizontal="right"/>
    </xf>
    <xf numFmtId="3" fontId="70" fillId="0" borderId="77" xfId="63" applyNumberFormat="1" applyFont="1" applyBorder="1" applyAlignment="1">
      <alignment horizontal="right"/>
    </xf>
    <xf numFmtId="169" fontId="70" fillId="0" borderId="77" xfId="63" applyNumberFormat="1" applyFont="1" applyBorder="1" applyAlignment="1">
      <alignment horizontal="right"/>
    </xf>
    <xf numFmtId="0" fontId="70" fillId="0" borderId="78" xfId="63" applyFont="1" applyBorder="1" applyAlignment="1">
      <alignment horizontal="right"/>
    </xf>
    <xf numFmtId="3" fontId="70" fillId="0" borderId="81" xfId="60" applyNumberFormat="1" applyFont="1" applyBorder="1" applyAlignment="1">
      <alignment horizontal="right"/>
    </xf>
    <xf numFmtId="4" fontId="70" fillId="0" borderId="76" xfId="60" applyNumberFormat="1" applyFont="1" applyBorder="1" applyAlignment="1">
      <alignment horizontal="right"/>
    </xf>
    <xf numFmtId="3" fontId="70" fillId="0" borderId="76" xfId="60" applyNumberFormat="1" applyFont="1" applyBorder="1" applyAlignment="1">
      <alignment horizontal="right"/>
    </xf>
    <xf numFmtId="173" fontId="70" fillId="0" borderId="76" xfId="60" applyNumberFormat="1" applyFont="1" applyBorder="1" applyAlignment="1">
      <alignment horizontal="right"/>
    </xf>
    <xf numFmtId="3" fontId="70" fillId="0" borderId="76" xfId="63" applyNumberFormat="1" applyFont="1" applyBorder="1" applyAlignment="1">
      <alignment horizontal="right"/>
    </xf>
    <xf numFmtId="169" fontId="70" fillId="0" borderId="76" xfId="63" applyNumberFormat="1" applyFont="1" applyBorder="1" applyAlignment="1">
      <alignment horizontal="right"/>
    </xf>
    <xf numFmtId="0" fontId="70" fillId="0" borderId="79" xfId="63" applyFont="1" applyBorder="1" applyAlignment="1">
      <alignment horizontal="right"/>
    </xf>
    <xf numFmtId="2" fontId="70" fillId="0" borderId="79" xfId="63" applyNumberFormat="1" applyFont="1" applyBorder="1" applyAlignment="1">
      <alignment horizontal="right"/>
    </xf>
    <xf numFmtId="3" fontId="70" fillId="0" borderId="81" xfId="60" applyNumberFormat="1" applyFont="1" applyFill="1" applyBorder="1" applyAlignment="1">
      <alignment horizontal="right"/>
    </xf>
    <xf numFmtId="3" fontId="70" fillId="0" borderId="85" xfId="60" applyNumberFormat="1" applyFont="1" applyBorder="1" applyAlignment="1">
      <alignment horizontal="right"/>
    </xf>
    <xf numFmtId="4" fontId="70" fillId="0" borderId="86" xfId="60" applyNumberFormat="1" applyFont="1" applyBorder="1" applyAlignment="1">
      <alignment horizontal="right"/>
    </xf>
    <xf numFmtId="3" fontId="70" fillId="0" borderId="86" xfId="60" applyNumberFormat="1" applyFont="1" applyFill="1" applyBorder="1" applyAlignment="1">
      <alignment horizontal="right"/>
    </xf>
    <xf numFmtId="173" fontId="70" fillId="0" borderId="86" xfId="60" applyNumberFormat="1" applyFont="1" applyFill="1" applyBorder="1" applyAlignment="1">
      <alignment horizontal="right"/>
    </xf>
    <xf numFmtId="3" fontId="70" fillId="0" borderId="86" xfId="44" applyFont="1" applyFill="1" applyBorder="1" applyAlignment="1">
      <alignment horizontal="right"/>
    </xf>
    <xf numFmtId="169" fontId="70" fillId="0" borderId="86" xfId="0" applyNumberFormat="1" applyFont="1" applyBorder="1" applyAlignment="1">
      <alignment horizontal="right"/>
    </xf>
    <xf numFmtId="2" fontId="70" fillId="0" borderId="87" xfId="0" applyNumberFormat="1" applyFont="1" applyBorder="1" applyAlignment="1">
      <alignment horizontal="right"/>
    </xf>
    <xf numFmtId="169" fontId="70" fillId="0" borderId="80" xfId="61" applyNumberFormat="1" applyFont="1" applyBorder="1" applyAlignment="1">
      <alignment horizontal="right"/>
    </xf>
    <xf numFmtId="169" fontId="70" fillId="0" borderId="77" xfId="61" applyNumberFormat="1" applyFont="1" applyBorder="1" applyAlignment="1">
      <alignment horizontal="right"/>
    </xf>
    <xf numFmtId="169" fontId="70" fillId="0" borderId="78" xfId="61" applyNumberFormat="1" applyFont="1" applyBorder="1" applyAlignment="1">
      <alignment horizontal="right"/>
    </xf>
    <xf numFmtId="169" fontId="70" fillId="0" borderId="81" xfId="61" applyNumberFormat="1" applyFont="1" applyBorder="1" applyAlignment="1">
      <alignment horizontal="right"/>
    </xf>
    <xf numFmtId="169" fontId="70" fillId="0" borderId="76" xfId="61" applyNumberFormat="1" applyFont="1" applyBorder="1" applyAlignment="1">
      <alignment horizontal="right"/>
    </xf>
    <xf numFmtId="169" fontId="70" fillId="0" borderId="79" xfId="61" applyNumberFormat="1" applyFont="1" applyBorder="1" applyAlignment="1">
      <alignment horizontal="right"/>
    </xf>
    <xf numFmtId="169" fontId="70" fillId="0" borderId="85" xfId="61" applyNumberFormat="1" applyFont="1" applyBorder="1" applyAlignment="1">
      <alignment horizontal="right"/>
    </xf>
    <xf numFmtId="169" fontId="70" fillId="0" borderId="86" xfId="61" applyNumberFormat="1" applyFont="1" applyBorder="1" applyAlignment="1">
      <alignment horizontal="right"/>
    </xf>
    <xf numFmtId="169" fontId="70" fillId="0" borderId="87" xfId="61" applyNumberFormat="1" applyFont="1" applyBorder="1" applyAlignment="1">
      <alignment horizontal="right"/>
    </xf>
    <xf numFmtId="169" fontId="56" fillId="0" borderId="80" xfId="61" applyNumberFormat="1" applyFont="1" applyBorder="1" applyAlignment="1">
      <alignment horizontal="right"/>
    </xf>
    <xf numFmtId="169" fontId="56" fillId="0" borderId="77" xfId="61" applyNumberFormat="1" applyFont="1" applyBorder="1" applyAlignment="1">
      <alignment horizontal="right"/>
    </xf>
    <xf numFmtId="169" fontId="56" fillId="0" borderId="78" xfId="61" applyNumberFormat="1" applyFont="1" applyBorder="1" applyAlignment="1">
      <alignment horizontal="right"/>
    </xf>
    <xf numFmtId="169" fontId="56" fillId="0" borderId="81" xfId="61" applyNumberFormat="1" applyFont="1" applyBorder="1" applyAlignment="1">
      <alignment horizontal="right"/>
    </xf>
    <xf numFmtId="169" fontId="56" fillId="0" borderId="76" xfId="61" applyNumberFormat="1" applyFont="1" applyBorder="1" applyAlignment="1">
      <alignment horizontal="right"/>
    </xf>
    <xf numFmtId="169" fontId="56" fillId="0" borderId="79" xfId="61" applyNumberFormat="1" applyFont="1" applyBorder="1" applyAlignment="1">
      <alignment horizontal="right"/>
    </xf>
    <xf numFmtId="169" fontId="56" fillId="0" borderId="85" xfId="61" applyNumberFormat="1" applyFont="1" applyBorder="1" applyAlignment="1">
      <alignment horizontal="right"/>
    </xf>
    <xf numFmtId="169" fontId="56" fillId="0" borderId="86" xfId="61" applyNumberFormat="1" applyFont="1" applyBorder="1" applyAlignment="1">
      <alignment horizontal="right"/>
    </xf>
    <xf numFmtId="169" fontId="56" fillId="0" borderId="87" xfId="61" applyNumberFormat="1" applyFont="1" applyBorder="1" applyAlignment="1">
      <alignment horizontal="right"/>
    </xf>
    <xf numFmtId="9" fontId="56" fillId="0" borderId="91" xfId="62" applyFont="1" applyBorder="1" applyAlignment="1">
      <alignment horizontal="right"/>
    </xf>
    <xf numFmtId="9" fontId="56" fillId="0" borderId="92" xfId="62" applyFont="1" applyBorder="1" applyAlignment="1">
      <alignment horizontal="right"/>
    </xf>
    <xf numFmtId="9" fontId="56" fillId="0" borderId="93" xfId="62" applyFont="1" applyBorder="1" applyAlignment="1">
      <alignment horizontal="right"/>
    </xf>
    <xf numFmtId="3" fontId="56" fillId="0" borderId="80" xfId="60" applyNumberFormat="1" applyFont="1" applyBorder="1" applyAlignment="1">
      <alignment horizontal="right"/>
    </xf>
    <xf numFmtId="4" fontId="56" fillId="0" borderId="77" xfId="63" applyNumberFormat="1" applyFont="1" applyBorder="1" applyAlignment="1">
      <alignment horizontal="right"/>
    </xf>
    <xf numFmtId="3" fontId="56" fillId="0" borderId="77" xfId="60" applyNumberFormat="1" applyFont="1" applyBorder="1" applyAlignment="1">
      <alignment horizontal="right"/>
    </xf>
    <xf numFmtId="3" fontId="56" fillId="0" borderId="78" xfId="60" applyNumberFormat="1" applyFont="1" applyBorder="1" applyAlignment="1">
      <alignment horizontal="right"/>
    </xf>
    <xf numFmtId="3" fontId="56" fillId="0" borderId="81" xfId="60" applyNumberFormat="1" applyFont="1" applyBorder="1" applyAlignment="1">
      <alignment horizontal="right"/>
    </xf>
    <xf numFmtId="4" fontId="56" fillId="0" borderId="76" xfId="63" applyNumberFormat="1" applyFont="1" applyBorder="1" applyAlignment="1">
      <alignment horizontal="right"/>
    </xf>
    <xf numFmtId="3" fontId="56" fillId="0" borderId="76" xfId="60" applyNumberFormat="1" applyFont="1" applyBorder="1" applyAlignment="1">
      <alignment horizontal="right"/>
    </xf>
    <xf numFmtId="3" fontId="56" fillId="0" borderId="79" xfId="60" applyNumberFormat="1" applyFont="1" applyBorder="1" applyAlignment="1">
      <alignment horizontal="right"/>
    </xf>
    <xf numFmtId="3" fontId="56" fillId="0" borderId="0" xfId="60" applyNumberFormat="1" applyFont="1" applyBorder="1" applyAlignment="1">
      <alignment horizontal="right"/>
    </xf>
    <xf numFmtId="4" fontId="56" fillId="0" borderId="0" xfId="60" applyNumberFormat="1" applyFont="1" applyBorder="1" applyAlignment="1">
      <alignment horizontal="right"/>
    </xf>
    <xf numFmtId="3" fontId="56" fillId="0" borderId="24" xfId="60" applyNumberFormat="1" applyFont="1" applyBorder="1" applyAlignment="1">
      <alignment horizontal="right"/>
    </xf>
    <xf numFmtId="3" fontId="56" fillId="0" borderId="80" xfId="60" applyNumberFormat="1" applyFont="1" applyBorder="1" applyAlignment="1">
      <alignment horizontal="right" vertical="center"/>
    </xf>
    <xf numFmtId="3" fontId="56" fillId="0" borderId="77" xfId="60" applyNumberFormat="1" applyFont="1" applyBorder="1" applyAlignment="1">
      <alignment horizontal="right" vertical="center"/>
    </xf>
    <xf numFmtId="4" fontId="56" fillId="0" borderId="77" xfId="63" applyNumberFormat="1" applyFont="1" applyBorder="1" applyAlignment="1">
      <alignment horizontal="right" vertical="center"/>
    </xf>
    <xf numFmtId="9" fontId="56" fillId="0" borderId="78" xfId="62" applyFont="1" applyBorder="1" applyAlignment="1">
      <alignment horizontal="right" vertical="center"/>
    </xf>
    <xf numFmtId="3" fontId="56" fillId="0" borderId="81" xfId="60" applyNumberFormat="1" applyFont="1" applyBorder="1" applyAlignment="1">
      <alignment horizontal="right" vertical="center"/>
    </xf>
    <xf numFmtId="3" fontId="56" fillId="0" borderId="76" xfId="60" applyNumberFormat="1" applyFont="1" applyBorder="1" applyAlignment="1">
      <alignment horizontal="right" vertical="center"/>
    </xf>
    <xf numFmtId="4" fontId="56" fillId="0" borderId="76" xfId="63" applyNumberFormat="1" applyFont="1" applyBorder="1" applyAlignment="1">
      <alignment horizontal="right" vertical="center"/>
    </xf>
    <xf numFmtId="9" fontId="56" fillId="0" borderId="79" xfId="62" applyFont="1" applyBorder="1" applyAlignment="1">
      <alignment horizontal="right" vertical="center"/>
    </xf>
    <xf numFmtId="3" fontId="56" fillId="0" borderId="81" xfId="60" applyNumberFormat="1" applyFont="1" applyFill="1" applyBorder="1" applyAlignment="1">
      <alignment horizontal="right" vertical="center"/>
    </xf>
    <xf numFmtId="3" fontId="56" fillId="0" borderId="76" xfId="60" applyNumberFormat="1" applyFont="1" applyFill="1" applyBorder="1" applyAlignment="1">
      <alignment horizontal="right" vertical="center"/>
    </xf>
    <xf numFmtId="4" fontId="56" fillId="0" borderId="76" xfId="64" applyNumberFormat="1" applyFont="1" applyFill="1" applyBorder="1" applyAlignment="1">
      <alignment horizontal="right" vertical="center"/>
    </xf>
    <xf numFmtId="9" fontId="56" fillId="0" borderId="79" xfId="62" applyFont="1" applyFill="1" applyBorder="1" applyAlignment="1">
      <alignment horizontal="right" vertical="center"/>
    </xf>
    <xf numFmtId="3" fontId="56" fillId="0" borderId="85" xfId="60" applyNumberFormat="1" applyFont="1" applyBorder="1" applyAlignment="1">
      <alignment horizontal="right"/>
    </xf>
    <xf numFmtId="3" fontId="56" fillId="0" borderId="86" xfId="60" applyNumberFormat="1" applyFont="1" applyFill="1" applyBorder="1" applyAlignment="1">
      <alignment horizontal="right" vertical="center"/>
    </xf>
    <xf numFmtId="4" fontId="56" fillId="0" borderId="86" xfId="0" applyNumberFormat="1" applyFont="1" applyBorder="1" applyAlignment="1">
      <alignment horizontal="right"/>
    </xf>
    <xf numFmtId="3" fontId="56" fillId="0" borderId="86" xfId="60" applyNumberFormat="1" applyFont="1" applyBorder="1" applyAlignment="1">
      <alignment horizontal="right"/>
    </xf>
    <xf numFmtId="9" fontId="56" fillId="0" borderId="87" xfId="62" applyFont="1" applyBorder="1" applyAlignment="1">
      <alignment horizontal="right"/>
    </xf>
    <xf numFmtId="0" fontId="56" fillId="37" borderId="82" xfId="63" applyFont="1" applyFill="1" applyBorder="1" applyAlignment="1">
      <alignment horizontal="right"/>
    </xf>
    <xf numFmtId="0" fontId="56" fillId="37" borderId="83" xfId="63" applyFont="1" applyFill="1" applyBorder="1" applyAlignment="1">
      <alignment horizontal="right"/>
    </xf>
    <xf numFmtId="0" fontId="56" fillId="37" borderId="84" xfId="63" applyFont="1" applyFill="1" applyBorder="1" applyAlignment="1">
      <alignment horizontal="right"/>
    </xf>
    <xf numFmtId="0" fontId="56" fillId="37" borderId="45" xfId="63" applyFont="1" applyFill="1" applyBorder="1" applyAlignment="1">
      <alignment horizontal="right"/>
    </xf>
    <xf numFmtId="0" fontId="74" fillId="36" borderId="34" xfId="63" applyFont="1" applyFill="1" applyBorder="1" applyAlignment="1">
      <alignment horizontal="left"/>
    </xf>
    <xf numFmtId="0" fontId="74" fillId="36" borderId="24" xfId="63" applyFont="1" applyFill="1" applyBorder="1" applyAlignment="1">
      <alignment horizontal="left"/>
    </xf>
    <xf numFmtId="0" fontId="74" fillId="36" borderId="72" xfId="63" applyFont="1" applyFill="1" applyBorder="1" applyAlignment="1">
      <alignment horizontal="left"/>
    </xf>
    <xf numFmtId="0" fontId="74" fillId="36" borderId="31" xfId="63" applyFont="1" applyFill="1" applyBorder="1" applyAlignment="1">
      <alignment horizontal="left"/>
    </xf>
    <xf numFmtId="0" fontId="74" fillId="36" borderId="35" xfId="63" applyFont="1" applyFill="1" applyBorder="1" applyAlignment="1">
      <alignment horizontal="left"/>
    </xf>
    <xf numFmtId="0" fontId="74" fillId="36" borderId="62" xfId="63" applyFont="1" applyFill="1" applyBorder="1" applyAlignment="1">
      <alignment horizontal="left"/>
    </xf>
    <xf numFmtId="0" fontId="56" fillId="37" borderId="94" xfId="63" applyFont="1" applyFill="1" applyBorder="1" applyAlignment="1">
      <alignment horizontal="right"/>
    </xf>
    <xf numFmtId="0" fontId="35" fillId="35" borderId="14" xfId="63" applyFont="1" applyFill="1" applyBorder="1" applyAlignment="1">
      <alignment horizontal="center"/>
    </xf>
    <xf numFmtId="0" fontId="64" fillId="34" borderId="34" xfId="63" applyFont="1" applyFill="1" applyBorder="1" applyAlignment="1">
      <alignment horizontal="left"/>
    </xf>
    <xf numFmtId="0" fontId="64" fillId="34" borderId="24" xfId="63" applyFont="1" applyFill="1" applyBorder="1" applyAlignment="1">
      <alignment horizontal="left"/>
    </xf>
    <xf numFmtId="0" fontId="64" fillId="36" borderId="74" xfId="63" applyFont="1" applyFill="1" applyBorder="1" applyAlignment="1">
      <alignment horizontal="left"/>
    </xf>
    <xf numFmtId="0" fontId="64" fillId="36" borderId="72" xfId="63" applyFont="1" applyFill="1" applyBorder="1" applyAlignment="1">
      <alignment horizontal="left"/>
    </xf>
    <xf numFmtId="0" fontId="64" fillId="36" borderId="31" xfId="63" applyFont="1" applyFill="1" applyBorder="1" applyAlignment="1">
      <alignment horizontal="left"/>
    </xf>
    <xf numFmtId="0" fontId="64" fillId="36" borderId="29" xfId="63" applyFont="1" applyFill="1" applyBorder="1" applyAlignment="1">
      <alignment horizontal="left"/>
    </xf>
    <xf numFmtId="0" fontId="64" fillId="36" borderId="34" xfId="63" applyFont="1" applyFill="1" applyBorder="1" applyAlignment="1">
      <alignment horizontal="left"/>
    </xf>
    <xf numFmtId="0" fontId="64" fillId="36" borderId="24" xfId="63" applyFont="1" applyFill="1" applyBorder="1" applyAlignment="1">
      <alignment horizontal="left"/>
    </xf>
    <xf numFmtId="4" fontId="34" fillId="35" borderId="0" xfId="0" applyNumberFormat="1" applyFont="1" applyFill="1"/>
    <xf numFmtId="0" fontId="76" fillId="33" borderId="0" xfId="0" applyFont="1" applyFill="1" applyAlignment="1">
      <alignment horizontal="left" wrapText="1"/>
    </xf>
    <xf numFmtId="0" fontId="47" fillId="36" borderId="22" xfId="0" applyFont="1" applyFill="1" applyBorder="1" applyAlignment="1">
      <alignment horizontal="center" vertical="center" wrapText="1"/>
    </xf>
    <xf numFmtId="0" fontId="47" fillId="36" borderId="17" xfId="0" applyFont="1" applyFill="1" applyBorder="1" applyAlignment="1">
      <alignment horizontal="center" vertical="center" wrapText="1"/>
    </xf>
    <xf numFmtId="0" fontId="76" fillId="33" borderId="0" xfId="0" applyFont="1" applyFill="1" applyAlignment="1">
      <alignment vertical="center" wrapText="1"/>
    </xf>
    <xf numFmtId="0" fontId="37" fillId="35" borderId="0" xfId="0" applyFont="1" applyFill="1" applyAlignment="1">
      <alignment horizontal="left" vertical="top"/>
    </xf>
    <xf numFmtId="0" fontId="37" fillId="33" borderId="0" xfId="0" applyFont="1" applyFill="1" applyAlignment="1">
      <alignment horizontal="left" vertical="top"/>
    </xf>
    <xf numFmtId="0" fontId="37" fillId="33" borderId="0" xfId="0" applyFont="1" applyFill="1" applyAlignment="1">
      <alignment horizontal="left"/>
    </xf>
    <xf numFmtId="0" fontId="77" fillId="35" borderId="0" xfId="0" applyFont="1" applyFill="1" applyAlignment="1">
      <alignment horizontal="left"/>
    </xf>
    <xf numFmtId="0" fontId="37" fillId="35" borderId="0" xfId="0" applyFont="1" applyFill="1" applyAlignment="1">
      <alignment horizontal="left"/>
    </xf>
    <xf numFmtId="0" fontId="75" fillId="33" borderId="0" xfId="0" applyFont="1" applyFill="1" applyAlignment="1">
      <alignment horizontal="left"/>
    </xf>
    <xf numFmtId="0" fontId="64" fillId="34" borderId="72" xfId="63" applyFont="1" applyFill="1" applyBorder="1" applyAlignment="1">
      <alignment horizontal="left"/>
    </xf>
    <xf numFmtId="0" fontId="64" fillId="34" borderId="31" xfId="63" applyFont="1" applyFill="1" applyBorder="1" applyAlignment="1">
      <alignment horizontal="left"/>
    </xf>
    <xf numFmtId="0" fontId="56" fillId="37" borderId="99" xfId="63" applyFont="1" applyFill="1" applyBorder="1" applyAlignment="1">
      <alignment horizontal="right"/>
    </xf>
    <xf numFmtId="0" fontId="35" fillId="35" borderId="100" xfId="63" applyFont="1" applyFill="1" applyBorder="1" applyAlignment="1">
      <alignment horizontal="center"/>
    </xf>
    <xf numFmtId="0" fontId="47" fillId="36" borderId="18" xfId="0" applyFont="1" applyFill="1" applyBorder="1" applyAlignment="1">
      <alignment horizontal="center" wrapText="1"/>
    </xf>
    <xf numFmtId="0" fontId="78" fillId="33" borderId="0" xfId="55" applyFont="1" applyFill="1">
      <alignment horizontal="left" vertical="center"/>
    </xf>
    <xf numFmtId="3" fontId="78" fillId="33" borderId="0" xfId="44" applyFont="1" applyFill="1"/>
    <xf numFmtId="4" fontId="78" fillId="33" borderId="0" xfId="44" applyNumberFormat="1" applyFont="1" applyFill="1"/>
    <xf numFmtId="3" fontId="79" fillId="0" borderId="95" xfId="44" applyFont="1" applyFill="1" applyBorder="1"/>
    <xf numFmtId="4" fontId="79" fillId="0" borderId="103" xfId="55" applyNumberFormat="1" applyFont="1" applyFill="1" applyBorder="1">
      <alignment horizontal="left" vertical="center"/>
    </xf>
    <xf numFmtId="3" fontId="79" fillId="0" borderId="0" xfId="44" applyFont="1" applyFill="1" applyBorder="1"/>
    <xf numFmtId="4" fontId="79" fillId="0" borderId="105" xfId="44" applyNumberFormat="1" applyFont="1" applyFill="1" applyBorder="1"/>
    <xf numFmtId="3" fontId="79" fillId="0" borderId="101" xfId="44" applyFont="1" applyFill="1" applyBorder="1"/>
    <xf numFmtId="4" fontId="79" fillId="0" borderId="107" xfId="44" applyNumberFormat="1" applyFont="1" applyFill="1" applyBorder="1"/>
    <xf numFmtId="0" fontId="78" fillId="33" borderId="0" xfId="55" applyFont="1" applyFill="1" applyBorder="1">
      <alignment horizontal="left" vertical="center"/>
    </xf>
    <xf numFmtId="3" fontId="78" fillId="33" borderId="0" xfId="44" applyFont="1" applyFill="1" applyBorder="1"/>
    <xf numFmtId="4" fontId="78" fillId="33" borderId="0" xfId="44" applyNumberFormat="1" applyFont="1" applyFill="1" applyBorder="1"/>
    <xf numFmtId="0" fontId="79" fillId="0" borderId="104" xfId="55" applyFont="1" applyBorder="1">
      <alignment horizontal="left" vertical="center"/>
    </xf>
    <xf numFmtId="0" fontId="79" fillId="0" borderId="0" xfId="55" applyFont="1" applyBorder="1">
      <alignment horizontal="left" vertical="center"/>
    </xf>
    <xf numFmtId="3" fontId="79" fillId="0" borderId="0" xfId="44" applyFont="1" applyBorder="1"/>
    <xf numFmtId="4" fontId="79" fillId="0" borderId="105" xfId="44" applyNumberFormat="1" applyFont="1" applyBorder="1"/>
    <xf numFmtId="0" fontId="79" fillId="0" borderId="106" xfId="55" applyFont="1" applyBorder="1">
      <alignment horizontal="left" vertical="center"/>
    </xf>
    <xf numFmtId="0" fontId="79" fillId="0" borderId="101" xfId="55" applyFont="1" applyBorder="1">
      <alignment horizontal="left" vertical="center"/>
    </xf>
    <xf numFmtId="3" fontId="79" fillId="0" borderId="101" xfId="44" applyFont="1" applyBorder="1"/>
    <xf numFmtId="4" fontId="79" fillId="0" borderId="107" xfId="44" applyNumberFormat="1" applyFont="1" applyBorder="1"/>
    <xf numFmtId="0" fontId="82" fillId="33" borderId="0" xfId="0" applyFont="1" applyFill="1" applyAlignment="1">
      <alignment horizontal="left" vertical="top"/>
    </xf>
    <xf numFmtId="176" fontId="79" fillId="0" borderId="0" xfId="44" applyNumberFormat="1" applyFont="1" applyFill="1" applyBorder="1"/>
    <xf numFmtId="176" fontId="79" fillId="0" borderId="101" xfId="44" applyNumberFormat="1" applyFont="1" applyFill="1" applyBorder="1"/>
    <xf numFmtId="0" fontId="83" fillId="34" borderId="108" xfId="0" applyFont="1" applyFill="1" applyBorder="1" applyAlignment="1">
      <alignment horizontal="left"/>
    </xf>
    <xf numFmtId="0" fontId="83" fillId="34" borderId="109" xfId="0" applyFont="1" applyFill="1" applyBorder="1" applyAlignment="1">
      <alignment horizontal="left"/>
    </xf>
    <xf numFmtId="0" fontId="83" fillId="34" borderId="109" xfId="65" applyNumberFormat="1" applyFont="1" applyFill="1" applyBorder="1" applyAlignment="1">
      <alignment horizontal="left" wrapText="1"/>
    </xf>
    <xf numFmtId="173" fontId="83" fillId="34" borderId="109" xfId="64" applyNumberFormat="1" applyFont="1" applyFill="1" applyBorder="1" applyAlignment="1">
      <alignment horizontal="left" wrapText="1"/>
    </xf>
    <xf numFmtId="0" fontId="83" fillId="34" borderId="112" xfId="0" applyFont="1" applyFill="1" applyBorder="1" applyAlignment="1">
      <alignment horizontal="left" wrapText="1"/>
    </xf>
    <xf numFmtId="0" fontId="84" fillId="34" borderId="113" xfId="0" applyFont="1" applyFill="1" applyBorder="1" applyAlignment="1">
      <alignment horizontal="left"/>
    </xf>
    <xf numFmtId="0" fontId="83" fillId="34" borderId="15" xfId="0" applyFont="1" applyFill="1" applyBorder="1" applyAlignment="1">
      <alignment horizontal="left" vertical="center"/>
    </xf>
    <xf numFmtId="0" fontId="83" fillId="34" borderId="15" xfId="0" applyFont="1" applyFill="1" applyBorder="1" applyAlignment="1">
      <alignment horizontal="left" vertical="top"/>
    </xf>
    <xf numFmtId="0" fontId="83" fillId="34" borderId="15" xfId="65" applyNumberFormat="1" applyFont="1" applyFill="1" applyBorder="1" applyAlignment="1">
      <alignment horizontal="left" vertical="top" wrapText="1"/>
    </xf>
    <xf numFmtId="173" fontId="83" fillId="34" borderId="15" xfId="64" applyNumberFormat="1" applyFont="1" applyFill="1" applyBorder="1" applyAlignment="1">
      <alignment horizontal="left" vertical="top" wrapText="1"/>
    </xf>
    <xf numFmtId="1" fontId="83" fillId="34" borderId="16" xfId="64" applyNumberFormat="1" applyFont="1" applyFill="1" applyBorder="1" applyAlignment="1">
      <alignment horizontal="left" vertical="top" wrapText="1"/>
    </xf>
    <xf numFmtId="1" fontId="83" fillId="34" borderId="16" xfId="64" applyNumberFormat="1" applyFont="1" applyFill="1" applyBorder="1" applyAlignment="1">
      <alignment horizontal="left" vertical="top"/>
    </xf>
    <xf numFmtId="173" fontId="83" fillId="34" borderId="16" xfId="64" applyNumberFormat="1" applyFont="1" applyFill="1" applyBorder="1" applyAlignment="1">
      <alignment horizontal="left" vertical="top" wrapText="1"/>
    </xf>
    <xf numFmtId="0" fontId="83" fillId="34" borderId="114" xfId="0" applyFont="1" applyFill="1" applyBorder="1" applyAlignment="1">
      <alignment horizontal="left" vertical="top" wrapText="1"/>
    </xf>
    <xf numFmtId="3" fontId="79" fillId="0" borderId="0" xfId="44" applyFont="1" applyBorder="1" applyAlignment="1">
      <alignment horizontal="right"/>
    </xf>
    <xf numFmtId="0" fontId="79" fillId="0" borderId="0" xfId="55" applyFont="1" applyBorder="1" applyAlignment="1">
      <alignment horizontal="right" vertical="center"/>
    </xf>
    <xf numFmtId="0" fontId="79" fillId="0" borderId="101" xfId="55" applyFont="1" applyBorder="1" applyAlignment="1">
      <alignment horizontal="right" vertical="center"/>
    </xf>
    <xf numFmtId="0" fontId="78" fillId="33" borderId="101" xfId="55" applyFont="1" applyFill="1" applyBorder="1">
      <alignment horizontal="left" vertical="center"/>
    </xf>
    <xf numFmtId="3" fontId="78" fillId="33" borderId="101" xfId="44" applyFont="1" applyFill="1" applyBorder="1"/>
    <xf numFmtId="4" fontId="78" fillId="33" borderId="101" xfId="44" applyNumberFormat="1" applyFont="1" applyFill="1" applyBorder="1"/>
    <xf numFmtId="0" fontId="85" fillId="0" borderId="102" xfId="55" applyFont="1" applyBorder="1">
      <alignment horizontal="left" vertical="center"/>
    </xf>
    <xf numFmtId="0" fontId="85" fillId="0" borderId="95" xfId="55" applyFont="1" applyBorder="1">
      <alignment horizontal="left" vertical="center"/>
    </xf>
    <xf numFmtId="4" fontId="85" fillId="0" borderId="95" xfId="0" applyNumberFormat="1" applyFont="1" applyBorder="1"/>
    <xf numFmtId="10" fontId="85" fillId="0" borderId="95" xfId="0" applyNumberFormat="1" applyFont="1" applyBorder="1"/>
    <xf numFmtId="3" fontId="85" fillId="0" borderId="103" xfId="44" applyFont="1" applyBorder="1" applyAlignment="1">
      <alignment horizontal="right"/>
    </xf>
    <xf numFmtId="0" fontId="85" fillId="0" borderId="104" xfId="55" applyFont="1" applyBorder="1">
      <alignment horizontal="left" vertical="center"/>
    </xf>
    <xf numFmtId="0" fontId="85" fillId="0" borderId="0" xfId="55" applyFont="1" applyBorder="1">
      <alignment horizontal="left" vertical="center"/>
    </xf>
    <xf numFmtId="4" fontId="85" fillId="0" borderId="0" xfId="0" applyNumberFormat="1" applyFont="1"/>
    <xf numFmtId="10" fontId="85" fillId="0" borderId="0" xfId="0" applyNumberFormat="1" applyFont="1"/>
    <xf numFmtId="3" fontId="85" fillId="0" borderId="105" xfId="44" applyFont="1" applyBorder="1" applyAlignment="1">
      <alignment horizontal="right"/>
    </xf>
    <xf numFmtId="0" fontId="85" fillId="0" borderId="105" xfId="55" applyFont="1" applyBorder="1" applyAlignment="1">
      <alignment horizontal="right" vertical="center"/>
    </xf>
    <xf numFmtId="0" fontId="85" fillId="0" borderId="106" xfId="55" applyFont="1" applyBorder="1">
      <alignment horizontal="left" vertical="center"/>
    </xf>
    <xf numFmtId="0" fontId="85" fillId="0" borderId="101" xfId="55" applyFont="1" applyBorder="1">
      <alignment horizontal="left" vertical="center"/>
    </xf>
    <xf numFmtId="4" fontId="85" fillId="0" borderId="101" xfId="0" applyNumberFormat="1" applyFont="1" applyBorder="1"/>
    <xf numFmtId="10" fontId="85" fillId="0" borderId="101" xfId="0" applyNumberFormat="1" applyFont="1" applyBorder="1"/>
    <xf numFmtId="3" fontId="85" fillId="0" borderId="107" xfId="44" applyFont="1" applyBorder="1" applyAlignment="1">
      <alignment horizontal="right"/>
    </xf>
    <xf numFmtId="0" fontId="86" fillId="0" borderId="95" xfId="55" applyFont="1" applyFill="1" applyBorder="1">
      <alignment horizontal="left" vertical="center"/>
    </xf>
    <xf numFmtId="4" fontId="86" fillId="0" borderId="95" xfId="0" applyNumberFormat="1" applyFont="1" applyBorder="1"/>
    <xf numFmtId="3" fontId="86" fillId="0" borderId="103" xfId="44" applyFont="1" applyFill="1" applyBorder="1"/>
    <xf numFmtId="0" fontId="86" fillId="0" borderId="0" xfId="55" applyFont="1" applyFill="1" applyBorder="1">
      <alignment horizontal="left" vertical="center"/>
    </xf>
    <xf numFmtId="4" fontId="86" fillId="0" borderId="0" xfId="0" applyNumberFormat="1" applyFont="1"/>
    <xf numFmtId="10" fontId="86" fillId="0" borderId="0" xfId="0" applyNumberFormat="1" applyFont="1"/>
    <xf numFmtId="3" fontId="86" fillId="0" borderId="105" xfId="44" applyFont="1" applyFill="1" applyBorder="1"/>
    <xf numFmtId="0" fontId="86" fillId="0" borderId="101" xfId="55" applyFont="1" applyFill="1" applyBorder="1">
      <alignment horizontal="left" vertical="center"/>
    </xf>
    <xf numFmtId="4" fontId="86" fillId="0" borderId="101" xfId="0" applyNumberFormat="1" applyFont="1" applyBorder="1"/>
    <xf numFmtId="10" fontId="86" fillId="0" borderId="101" xfId="0" applyNumberFormat="1" applyFont="1" applyBorder="1"/>
    <xf numFmtId="3" fontId="86" fillId="0" borderId="107" xfId="44" applyFont="1" applyFill="1" applyBorder="1"/>
    <xf numFmtId="168" fontId="0" fillId="33" borderId="0" xfId="0" applyNumberFormat="1" applyFill="1"/>
    <xf numFmtId="44" fontId="20" fillId="33" borderId="0" xfId="61" applyFill="1" applyAlignment="1">
      <alignment horizontal="left" vertical="center"/>
    </xf>
    <xf numFmtId="44" fontId="20" fillId="33" borderId="0" xfId="61" applyFill="1"/>
    <xf numFmtId="44" fontId="0" fillId="33" borderId="0" xfId="61" applyFont="1" applyFill="1"/>
    <xf numFmtId="44" fontId="0" fillId="33" borderId="0" xfId="0" applyNumberFormat="1" applyFill="1"/>
    <xf numFmtId="174" fontId="47" fillId="34" borderId="12" xfId="65" applyNumberFormat="1" applyFont="1" applyFill="1" applyBorder="1" applyAlignment="1">
      <alignment horizontal="center" vertical="center" wrapText="1"/>
    </xf>
    <xf numFmtId="0" fontId="78" fillId="0" borderId="102" xfId="55" applyFont="1" applyBorder="1">
      <alignment horizontal="left" vertical="center"/>
    </xf>
    <xf numFmtId="0" fontId="78" fillId="0" borderId="95" xfId="55" applyFont="1" applyBorder="1">
      <alignment horizontal="left" vertical="center"/>
    </xf>
    <xf numFmtId="0" fontId="78" fillId="0" borderId="104" xfId="55" applyFont="1" applyBorder="1">
      <alignment horizontal="left" vertical="center"/>
    </xf>
    <xf numFmtId="0" fontId="78" fillId="0" borderId="0" xfId="55" applyFont="1" applyBorder="1">
      <alignment horizontal="left" vertical="center"/>
    </xf>
    <xf numFmtId="0" fontId="78" fillId="0" borderId="106" xfId="55" applyFont="1" applyBorder="1">
      <alignment horizontal="left" vertical="center"/>
    </xf>
    <xf numFmtId="0" fontId="78" fillId="0" borderId="101" xfId="55" applyFont="1" applyBorder="1">
      <alignment horizontal="left" vertical="center"/>
    </xf>
    <xf numFmtId="44" fontId="78" fillId="0" borderId="95" xfId="61" applyFont="1" applyBorder="1" applyAlignment="1">
      <alignment horizontal="left" vertical="center"/>
    </xf>
    <xf numFmtId="44" fontId="78" fillId="0" borderId="0" xfId="61" applyFont="1" applyBorder="1"/>
    <xf numFmtId="44" fontId="78" fillId="0" borderId="101" xfId="61" applyFont="1" applyBorder="1"/>
    <xf numFmtId="44" fontId="78" fillId="0" borderId="95" xfId="61" applyFont="1" applyBorder="1"/>
    <xf numFmtId="44" fontId="78" fillId="0" borderId="105" xfId="61" applyFont="1" applyBorder="1"/>
    <xf numFmtId="44" fontId="78" fillId="0" borderId="107" xfId="61" applyFont="1" applyBorder="1"/>
    <xf numFmtId="0" fontId="78" fillId="33" borderId="102" xfId="55" applyFont="1" applyFill="1" applyBorder="1">
      <alignment horizontal="left" vertical="center"/>
    </xf>
    <xf numFmtId="0" fontId="78" fillId="33" borderId="104" xfId="55" applyFont="1" applyFill="1" applyBorder="1">
      <alignment horizontal="left" vertical="center"/>
    </xf>
    <xf numFmtId="0" fontId="78" fillId="33" borderId="106" xfId="55" applyFont="1" applyFill="1" applyBorder="1">
      <alignment horizontal="left" vertical="center"/>
    </xf>
    <xf numFmtId="0" fontId="47" fillId="34" borderId="21" xfId="0" applyFont="1" applyFill="1" applyBorder="1" applyAlignment="1">
      <alignment horizontal="center" vertical="center" wrapText="1"/>
    </xf>
    <xf numFmtId="9" fontId="78" fillId="0" borderId="0" xfId="0" applyNumberFormat="1" applyFont="1"/>
    <xf numFmtId="9" fontId="78" fillId="0" borderId="101" xfId="0" applyNumberFormat="1" applyFont="1" applyBorder="1"/>
    <xf numFmtId="44" fontId="78" fillId="33" borderId="0" xfId="61" applyFont="1" applyFill="1"/>
    <xf numFmtId="9" fontId="78" fillId="33" borderId="0" xfId="0" applyNumberFormat="1" applyFont="1" applyFill="1"/>
    <xf numFmtId="0" fontId="88" fillId="38" borderId="0" xfId="0" applyFont="1" applyFill="1" applyAlignment="1">
      <alignment horizontal="right"/>
    </xf>
    <xf numFmtId="0" fontId="88" fillId="38" borderId="95" xfId="0" applyFont="1" applyFill="1" applyBorder="1" applyAlignment="1">
      <alignment horizontal="right"/>
    </xf>
    <xf numFmtId="44" fontId="78" fillId="0" borderId="103" xfId="61" applyFont="1" applyBorder="1" applyAlignment="1">
      <alignment horizontal="left" vertical="center"/>
    </xf>
    <xf numFmtId="0" fontId="88" fillId="38" borderId="101" xfId="0" applyFont="1" applyFill="1" applyBorder="1" applyAlignment="1">
      <alignment horizontal="right"/>
    </xf>
    <xf numFmtId="0" fontId="64" fillId="36" borderId="44" xfId="0" applyFont="1" applyFill="1" applyBorder="1" applyAlignment="1">
      <alignment horizontal="center" vertical="center" wrapText="1"/>
    </xf>
    <xf numFmtId="0" fontId="47" fillId="36" borderId="115" xfId="0" applyFont="1" applyFill="1" applyBorder="1" applyAlignment="1">
      <alignment horizontal="center" vertical="center" wrapText="1"/>
    </xf>
    <xf numFmtId="0" fontId="47" fillId="36" borderId="21" xfId="0" applyFont="1" applyFill="1" applyBorder="1" applyAlignment="1">
      <alignment horizontal="center" vertical="center" wrapText="1"/>
    </xf>
    <xf numFmtId="0" fontId="78" fillId="0" borderId="0" xfId="0" applyFont="1"/>
    <xf numFmtId="0" fontId="78" fillId="0" borderId="101" xfId="0" applyFont="1" applyBorder="1"/>
    <xf numFmtId="0" fontId="47" fillId="36" borderId="12" xfId="0" applyFont="1" applyFill="1" applyBorder="1" applyAlignment="1">
      <alignment horizontal="center" vertical="top" wrapText="1"/>
    </xf>
    <xf numFmtId="0" fontId="79" fillId="0" borderId="44" xfId="55" applyFont="1" applyFill="1" applyBorder="1">
      <alignment horizontal="left" vertical="center"/>
    </xf>
    <xf numFmtId="0" fontId="79" fillId="0" borderId="20" xfId="55" applyFont="1" applyFill="1" applyBorder="1">
      <alignment horizontal="left" vertical="center"/>
    </xf>
    <xf numFmtId="3" fontId="79" fillId="0" borderId="20" xfId="44" applyFont="1" applyFill="1" applyBorder="1"/>
    <xf numFmtId="0" fontId="79" fillId="0" borderId="31" xfId="55" applyFont="1" applyFill="1" applyBorder="1">
      <alignment horizontal="left" vertical="center"/>
    </xf>
    <xf numFmtId="0" fontId="79" fillId="0" borderId="23" xfId="55" applyFont="1" applyFill="1" applyBorder="1">
      <alignment horizontal="left" vertical="center"/>
    </xf>
    <xf numFmtId="0" fontId="79" fillId="0" borderId="0" xfId="55" applyFont="1" applyFill="1" applyBorder="1">
      <alignment horizontal="left" vertical="center"/>
    </xf>
    <xf numFmtId="0" fontId="79" fillId="0" borderId="24" xfId="55" applyFont="1" applyFill="1" applyBorder="1">
      <alignment horizontal="left" vertical="center"/>
    </xf>
    <xf numFmtId="0" fontId="79" fillId="0" borderId="25" xfId="55" applyFont="1" applyFill="1" applyBorder="1">
      <alignment horizontal="left" vertical="center"/>
    </xf>
    <xf numFmtId="0" fontId="79" fillId="0" borderId="26" xfId="55" applyFont="1" applyFill="1" applyBorder="1">
      <alignment horizontal="left" vertical="center"/>
    </xf>
    <xf numFmtId="3" fontId="79" fillId="0" borderId="26" xfId="44" applyFont="1" applyFill="1" applyBorder="1"/>
    <xf numFmtId="0" fontId="79" fillId="0" borderId="27" xfId="55" applyFont="1" applyFill="1" applyBorder="1">
      <alignment horizontal="left" vertical="center"/>
    </xf>
    <xf numFmtId="4" fontId="78" fillId="0" borderId="95" xfId="0" applyNumberFormat="1" applyFont="1" applyBorder="1"/>
    <xf numFmtId="169" fontId="78" fillId="0" borderId="95" xfId="0" applyNumberFormat="1" applyFont="1" applyBorder="1"/>
    <xf numFmtId="4" fontId="78" fillId="0" borderId="0" xfId="0" applyNumberFormat="1" applyFont="1"/>
    <xf numFmtId="169" fontId="78" fillId="0" borderId="0" xfId="0" applyNumberFormat="1" applyFont="1"/>
    <xf numFmtId="4" fontId="78" fillId="0" borderId="101" xfId="0" applyNumberFormat="1" applyFont="1" applyBorder="1"/>
    <xf numFmtId="169" fontId="78" fillId="0" borderId="101" xfId="0" applyNumberFormat="1" applyFont="1" applyBorder="1"/>
    <xf numFmtId="0" fontId="78" fillId="0" borderId="95" xfId="0" applyFont="1" applyBorder="1"/>
    <xf numFmtId="0" fontId="78" fillId="0" borderId="107" xfId="0" applyFont="1" applyBorder="1"/>
    <xf numFmtId="0" fontId="47" fillId="34" borderId="17" xfId="131" applyFont="1" applyFill="1" applyBorder="1" applyAlignment="1">
      <alignment horizontal="center" vertical="center" wrapText="1"/>
    </xf>
    <xf numFmtId="0" fontId="47" fillId="34" borderId="18" xfId="131" applyFont="1" applyFill="1" applyBorder="1" applyAlignment="1">
      <alignment horizontal="center" vertical="center" wrapText="1"/>
    </xf>
    <xf numFmtId="0" fontId="47" fillId="34" borderId="22" xfId="131" applyFont="1" applyFill="1" applyBorder="1" applyAlignment="1">
      <alignment horizontal="center" vertical="center" wrapText="1"/>
    </xf>
    <xf numFmtId="0" fontId="47" fillId="34" borderId="17" xfId="0" applyFont="1" applyFill="1" applyBorder="1" applyAlignment="1">
      <alignment horizontal="center" vertical="center" wrapText="1"/>
    </xf>
    <xf numFmtId="0" fontId="47" fillId="34" borderId="18" xfId="0" applyFont="1" applyFill="1" applyBorder="1" applyAlignment="1">
      <alignment horizontal="center" vertical="center" wrapText="1"/>
    </xf>
    <xf numFmtId="0" fontId="47" fillId="34" borderId="19" xfId="0" applyFont="1" applyFill="1" applyBorder="1" applyAlignment="1">
      <alignment horizontal="center" vertical="center" wrapText="1"/>
    </xf>
    <xf numFmtId="4" fontId="47" fillId="34" borderId="115" xfId="0" applyNumberFormat="1" applyFont="1" applyFill="1" applyBorder="1" applyAlignment="1">
      <alignment horizontal="center" vertical="center" wrapText="1"/>
    </xf>
    <xf numFmtId="0" fontId="47" fillId="34" borderId="22" xfId="0" applyFont="1" applyFill="1" applyBorder="1" applyAlignment="1">
      <alignment horizontal="center" vertical="center" wrapText="1"/>
    </xf>
    <xf numFmtId="9" fontId="78" fillId="0" borderId="95" xfId="62" applyFont="1" applyFill="1" applyBorder="1"/>
    <xf numFmtId="9" fontId="78" fillId="0" borderId="0" xfId="62" applyFont="1" applyFill="1" applyBorder="1"/>
    <xf numFmtId="9" fontId="78" fillId="0" borderId="101" xfId="62" applyFont="1" applyFill="1" applyBorder="1"/>
    <xf numFmtId="3" fontId="79" fillId="0" borderId="0" xfId="0" applyNumberFormat="1" applyFont="1"/>
    <xf numFmtId="3" fontId="79" fillId="0" borderId="26" xfId="0" applyNumberFormat="1" applyFont="1" applyBorder="1"/>
    <xf numFmtId="173" fontId="89" fillId="0" borderId="20" xfId="64" applyNumberFormat="1" applyFont="1" applyFill="1" applyBorder="1"/>
    <xf numFmtId="0" fontId="78" fillId="0" borderId="20" xfId="144" applyFont="1" applyFill="1" applyBorder="1">
      <alignment horizontal="left" vertical="center"/>
    </xf>
    <xf numFmtId="0" fontId="78" fillId="0" borderId="31" xfId="0" applyFont="1" applyBorder="1"/>
    <xf numFmtId="173" fontId="89" fillId="0" borderId="0" xfId="64" applyNumberFormat="1" applyFont="1" applyFill="1" applyBorder="1"/>
    <xf numFmtId="0" fontId="78" fillId="0" borderId="0" xfId="144" applyFont="1" applyFill="1" applyBorder="1">
      <alignment horizontal="left" vertical="center"/>
    </xf>
    <xf numFmtId="0" fontId="78" fillId="0" borderId="24" xfId="0" applyFont="1" applyBorder="1"/>
    <xf numFmtId="173" fontId="89" fillId="0" borderId="26" xfId="64" applyNumberFormat="1" applyFont="1" applyFill="1" applyBorder="1"/>
    <xf numFmtId="0" fontId="78" fillId="0" borderId="26" xfId="0" applyFont="1" applyBorder="1"/>
    <xf numFmtId="0" fontId="78" fillId="0" borderId="27" xfId="0" applyFont="1" applyBorder="1"/>
    <xf numFmtId="0" fontId="47" fillId="34" borderId="20" xfId="0" applyFont="1" applyFill="1" applyBorder="1" applyAlignment="1">
      <alignment horizontal="center" vertical="center" wrapText="1"/>
    </xf>
    <xf numFmtId="0" fontId="78" fillId="40" borderId="102" xfId="55" applyFont="1" applyFill="1" applyBorder="1">
      <alignment horizontal="left" vertical="center"/>
    </xf>
    <xf numFmtId="0" fontId="78" fillId="40" borderId="104" xfId="55" applyFont="1" applyFill="1" applyBorder="1">
      <alignment horizontal="left" vertical="center"/>
    </xf>
    <xf numFmtId="0" fontId="0" fillId="40" borderId="0" xfId="0" applyFill="1" applyAlignment="1">
      <alignment horizontal="right"/>
    </xf>
    <xf numFmtId="0" fontId="20" fillId="40" borderId="102" xfId="55" applyFill="1" applyBorder="1">
      <alignment horizontal="left" vertical="center"/>
    </xf>
    <xf numFmtId="0" fontId="0" fillId="40" borderId="95" xfId="0" applyFill="1" applyBorder="1" applyAlignment="1">
      <alignment horizontal="right"/>
    </xf>
    <xf numFmtId="0" fontId="20" fillId="40" borderId="104" xfId="55" applyFill="1" applyBorder="1">
      <alignment horizontal="left" vertical="center"/>
    </xf>
    <xf numFmtId="0" fontId="20" fillId="40" borderId="106" xfId="55" applyFill="1" applyBorder="1">
      <alignment horizontal="left" vertical="center"/>
    </xf>
    <xf numFmtId="0" fontId="0" fillId="40" borderId="101" xfId="0" applyFill="1" applyBorder="1" applyAlignment="1">
      <alignment horizontal="right"/>
    </xf>
    <xf numFmtId="0" fontId="87" fillId="40" borderId="95" xfId="0" applyFont="1" applyFill="1" applyBorder="1" applyAlignment="1">
      <alignment horizontal="right"/>
    </xf>
    <xf numFmtId="0" fontId="87" fillId="40" borderId="0" xfId="0" applyFont="1" applyFill="1" applyAlignment="1">
      <alignment horizontal="right"/>
    </xf>
    <xf numFmtId="0" fontId="87" fillId="40" borderId="101" xfId="0" applyFont="1" applyFill="1" applyBorder="1" applyAlignment="1">
      <alignment horizontal="right"/>
    </xf>
    <xf numFmtId="0" fontId="20" fillId="40" borderId="102" xfId="55" applyFont="1" applyFill="1" applyBorder="1">
      <alignment horizontal="left" vertical="center"/>
    </xf>
    <xf numFmtId="0" fontId="87" fillId="40" borderId="103" xfId="0" applyFont="1" applyFill="1" applyBorder="1" applyAlignment="1">
      <alignment horizontal="right"/>
    </xf>
    <xf numFmtId="0" fontId="20" fillId="40" borderId="104" xfId="55" applyFont="1" applyFill="1" applyBorder="1">
      <alignment horizontal="left" vertical="center"/>
    </xf>
    <xf numFmtId="0" fontId="87" fillId="40" borderId="105" xfId="0" applyFont="1" applyFill="1" applyBorder="1" applyAlignment="1">
      <alignment horizontal="right"/>
    </xf>
    <xf numFmtId="0" fontId="20" fillId="40" borderId="106" xfId="55" applyFont="1" applyFill="1" applyBorder="1">
      <alignment horizontal="left" vertical="center"/>
    </xf>
    <xf numFmtId="0" fontId="87" fillId="40" borderId="107" xfId="0" applyFont="1" applyFill="1" applyBorder="1" applyAlignment="1">
      <alignment horizontal="right"/>
    </xf>
    <xf numFmtId="0" fontId="50" fillId="40" borderId="102" xfId="55" applyFont="1" applyFill="1" applyBorder="1">
      <alignment horizontal="left" vertical="center"/>
    </xf>
    <xf numFmtId="0" fontId="90" fillId="40" borderId="95" xfId="0" applyFont="1" applyFill="1" applyBorder="1" applyAlignment="1">
      <alignment horizontal="right"/>
    </xf>
    <xf numFmtId="0" fontId="50" fillId="40" borderId="104" xfId="55" applyFont="1" applyFill="1" applyBorder="1">
      <alignment horizontal="left" vertical="center"/>
    </xf>
    <xf numFmtId="0" fontId="90" fillId="40" borderId="0" xfId="0" applyFont="1" applyFill="1" applyAlignment="1">
      <alignment horizontal="right"/>
    </xf>
    <xf numFmtId="0" fontId="50" fillId="40" borderId="106" xfId="55" applyFont="1" applyFill="1" applyBorder="1">
      <alignment horizontal="left" vertical="center"/>
    </xf>
    <xf numFmtId="0" fontId="90" fillId="40" borderId="101" xfId="0" applyFont="1" applyFill="1" applyBorder="1" applyAlignment="1">
      <alignment horizontal="right"/>
    </xf>
    <xf numFmtId="0" fontId="86" fillId="0" borderId="95" xfId="0" applyFont="1" applyBorder="1"/>
    <xf numFmtId="169" fontId="86" fillId="0" borderId="95" xfId="0" applyNumberFormat="1" applyFont="1" applyBorder="1"/>
    <xf numFmtId="168" fontId="86" fillId="0" borderId="95" xfId="0" applyNumberFormat="1" applyFont="1" applyBorder="1"/>
    <xf numFmtId="44" fontId="86" fillId="0" borderId="95" xfId="61" applyFont="1" applyFill="1" applyBorder="1"/>
    <xf numFmtId="44" fontId="86" fillId="0" borderId="103" xfId="61" applyFont="1" applyFill="1" applyBorder="1"/>
    <xf numFmtId="0" fontId="86" fillId="0" borderId="0" xfId="0" applyFont="1"/>
    <xf numFmtId="169" fontId="86" fillId="0" borderId="0" xfId="0" applyNumberFormat="1" applyFont="1"/>
    <xf numFmtId="168" fontId="86" fillId="0" borderId="0" xfId="0" applyNumberFormat="1" applyFont="1"/>
    <xf numFmtId="44" fontId="86" fillId="0" borderId="0" xfId="61" applyFont="1" applyFill="1" applyBorder="1"/>
    <xf numFmtId="44" fontId="86" fillId="0" borderId="105" xfId="61" applyFont="1" applyFill="1" applyBorder="1"/>
    <xf numFmtId="0" fontId="86" fillId="0" borderId="101" xfId="0" applyFont="1" applyBorder="1"/>
    <xf numFmtId="169" fontId="86" fillId="0" borderId="101" xfId="0" applyNumberFormat="1" applyFont="1" applyBorder="1"/>
    <xf numFmtId="168" fontId="86" fillId="0" borderId="101" xfId="0" applyNumberFormat="1" applyFont="1" applyBorder="1"/>
    <xf numFmtId="44" fontId="86" fillId="0" borderId="101" xfId="61" applyFont="1" applyFill="1" applyBorder="1"/>
    <xf numFmtId="44" fontId="86" fillId="0" borderId="107" xfId="61" applyFont="1" applyFill="1" applyBorder="1"/>
    <xf numFmtId="0" fontId="86" fillId="0" borderId="102" xfId="55" applyFont="1" applyBorder="1">
      <alignment horizontal="left" vertical="center"/>
    </xf>
    <xf numFmtId="0" fontId="86" fillId="0" borderId="95" xfId="55" applyFont="1" applyBorder="1">
      <alignment horizontal="left" vertical="center"/>
    </xf>
    <xf numFmtId="44" fontId="86" fillId="0" borderId="95" xfId="61" applyFont="1" applyBorder="1"/>
    <xf numFmtId="44" fontId="86" fillId="0" borderId="95" xfId="61" applyFont="1" applyBorder="1" applyAlignment="1">
      <alignment horizontal="left" vertical="center"/>
    </xf>
    <xf numFmtId="44" fontId="86" fillId="0" borderId="103" xfId="61" applyFont="1" applyBorder="1" applyAlignment="1">
      <alignment horizontal="left" vertical="center"/>
    </xf>
    <xf numFmtId="0" fontId="86" fillId="0" borderId="104" xfId="55" applyFont="1" applyBorder="1">
      <alignment horizontal="left" vertical="center"/>
    </xf>
    <xf numFmtId="0" fontId="86" fillId="0" borderId="0" xfId="55" applyFont="1" applyBorder="1">
      <alignment horizontal="left" vertical="center"/>
    </xf>
    <xf numFmtId="44" fontId="86" fillId="0" borderId="0" xfId="61" applyFont="1" applyBorder="1"/>
    <xf numFmtId="44" fontId="86" fillId="0" borderId="0" xfId="61" applyFont="1" applyBorder="1" applyAlignment="1">
      <alignment horizontal="left" vertical="center"/>
    </xf>
    <xf numFmtId="44" fontId="86" fillId="0" borderId="105" xfId="61" applyFont="1" applyBorder="1"/>
    <xf numFmtId="44" fontId="86" fillId="0" borderId="105" xfId="61" applyFont="1" applyBorder="1" applyAlignment="1">
      <alignment horizontal="left" vertical="center"/>
    </xf>
    <xf numFmtId="0" fontId="86" fillId="0" borderId="106" xfId="55" applyFont="1" applyBorder="1">
      <alignment horizontal="left" vertical="center"/>
    </xf>
    <xf numFmtId="0" fontId="86" fillId="0" borderId="101" xfId="55" applyFont="1" applyBorder="1">
      <alignment horizontal="left" vertical="center"/>
    </xf>
    <xf numFmtId="44" fontId="86" fillId="0" borderId="101" xfId="61" applyFont="1" applyBorder="1"/>
    <xf numFmtId="44" fontId="86" fillId="0" borderId="101" xfId="61" applyFont="1" applyBorder="1" applyAlignment="1">
      <alignment horizontal="left" vertical="center"/>
    </xf>
    <xf numFmtId="44" fontId="86" fillId="0" borderId="107" xfId="61" applyFont="1" applyBorder="1" applyAlignment="1">
      <alignment horizontal="left" vertical="center"/>
    </xf>
    <xf numFmtId="0" fontId="91" fillId="33" borderId="0" xfId="0" applyFont="1" applyFill="1" applyAlignment="1">
      <alignment horizontal="left"/>
    </xf>
    <xf numFmtId="0" fontId="79" fillId="0" borderId="102" xfId="55" applyFont="1" applyBorder="1">
      <alignment horizontal="left" vertical="center"/>
    </xf>
    <xf numFmtId="0" fontId="79" fillId="0" borderId="95" xfId="55" applyFont="1" applyBorder="1">
      <alignment horizontal="left" vertical="center"/>
    </xf>
    <xf numFmtId="44" fontId="79" fillId="0" borderId="95" xfId="61" applyFont="1" applyBorder="1"/>
    <xf numFmtId="44" fontId="79" fillId="0" borderId="95" xfId="61" applyFont="1" applyBorder="1" applyAlignment="1">
      <alignment horizontal="left" vertical="center"/>
    </xf>
    <xf numFmtId="44" fontId="79" fillId="0" borderId="103" xfId="61" applyFont="1" applyBorder="1"/>
    <xf numFmtId="0" fontId="50" fillId="33" borderId="0" xfId="0" applyFont="1" applyFill="1"/>
    <xf numFmtId="44" fontId="79" fillId="0" borderId="0" xfId="61" applyFont="1" applyBorder="1"/>
    <xf numFmtId="44" fontId="79" fillId="0" borderId="0" xfId="61" applyFont="1" applyBorder="1" applyAlignment="1">
      <alignment horizontal="left" vertical="center"/>
    </xf>
    <xf numFmtId="44" fontId="79" fillId="0" borderId="105" xfId="61" applyFont="1" applyBorder="1"/>
    <xf numFmtId="44" fontId="79" fillId="0" borderId="101" xfId="61" applyFont="1" applyBorder="1"/>
    <xf numFmtId="44" fontId="79" fillId="0" borderId="107" xfId="61" applyFont="1" applyBorder="1"/>
    <xf numFmtId="0" fontId="79" fillId="33" borderId="0" xfId="55" applyFont="1" applyFill="1">
      <alignment horizontal="left" vertical="center"/>
    </xf>
    <xf numFmtId="168" fontId="79" fillId="33" borderId="0" xfId="0" applyNumberFormat="1" applyFont="1" applyFill="1"/>
    <xf numFmtId="3" fontId="79" fillId="33" borderId="0" xfId="44" applyFont="1" applyFill="1"/>
    <xf numFmtId="0" fontId="79" fillId="40" borderId="102" xfId="55" applyFont="1" applyFill="1" applyBorder="1">
      <alignment horizontal="left" vertical="center"/>
    </xf>
    <xf numFmtId="0" fontId="79" fillId="40" borderId="95" xfId="55" applyFont="1" applyFill="1" applyBorder="1">
      <alignment horizontal="left" vertical="center"/>
    </xf>
    <xf numFmtId="0" fontId="87" fillId="39" borderId="95" xfId="55" applyFont="1" applyFill="1" applyBorder="1" applyAlignment="1">
      <alignment horizontal="right" vertical="center"/>
    </xf>
    <xf numFmtId="0" fontId="79" fillId="40" borderId="104" xfId="55" applyFont="1" applyFill="1" applyBorder="1">
      <alignment horizontal="left" vertical="center"/>
    </xf>
    <xf numFmtId="0" fontId="79" fillId="40" borderId="0" xfId="55" applyFont="1" applyFill="1" applyBorder="1">
      <alignment horizontal="left" vertical="center"/>
    </xf>
    <xf numFmtId="0" fontId="87" fillId="39" borderId="0" xfId="55" applyFont="1" applyFill="1" applyBorder="1" applyAlignment="1">
      <alignment horizontal="right" vertical="center"/>
    </xf>
    <xf numFmtId="0" fontId="79" fillId="40" borderId="106" xfId="55" applyFont="1" applyFill="1" applyBorder="1">
      <alignment horizontal="left" vertical="center"/>
    </xf>
    <xf numFmtId="0" fontId="79" fillId="40" borderId="101" xfId="55" applyFont="1" applyFill="1" applyBorder="1">
      <alignment horizontal="left" vertical="center"/>
    </xf>
    <xf numFmtId="0" fontId="87" fillId="39" borderId="101" xfId="55" applyFont="1" applyFill="1" applyBorder="1" applyAlignment="1">
      <alignment horizontal="right" vertical="center"/>
    </xf>
    <xf numFmtId="0" fontId="78" fillId="40" borderId="95" xfId="0" applyFont="1" applyFill="1" applyBorder="1"/>
    <xf numFmtId="0" fontId="78" fillId="40" borderId="0" xfId="0" applyFont="1" applyFill="1"/>
    <xf numFmtId="0" fontId="78" fillId="40" borderId="101" xfId="0" applyFont="1" applyFill="1" applyBorder="1"/>
    <xf numFmtId="3" fontId="79" fillId="0" borderId="95" xfId="44" applyFont="1" applyBorder="1"/>
    <xf numFmtId="9" fontId="79" fillId="0" borderId="95" xfId="0" applyNumberFormat="1" applyFont="1" applyBorder="1"/>
    <xf numFmtId="9" fontId="79" fillId="0" borderId="103" xfId="0" applyNumberFormat="1" applyFont="1" applyBorder="1"/>
    <xf numFmtId="9" fontId="79" fillId="0" borderId="0" xfId="0" applyNumberFormat="1" applyFont="1"/>
    <xf numFmtId="9" fontId="79" fillId="0" borderId="105" xfId="0" applyNumberFormat="1" applyFont="1" applyBorder="1"/>
    <xf numFmtId="9" fontId="79" fillId="0" borderId="101" xfId="0" applyNumberFormat="1" applyFont="1" applyBorder="1"/>
    <xf numFmtId="9" fontId="79" fillId="0" borderId="107" xfId="0" applyNumberFormat="1" applyFont="1" applyBorder="1"/>
    <xf numFmtId="0" fontId="50" fillId="33" borderId="0" xfId="55" applyFont="1" applyFill="1">
      <alignment horizontal="left" vertical="center"/>
    </xf>
    <xf numFmtId="3" fontId="50" fillId="33" borderId="0" xfId="44" applyFont="1" applyFill="1"/>
    <xf numFmtId="169" fontId="50" fillId="33" borderId="0" xfId="0" applyNumberFormat="1" applyFont="1" applyFill="1"/>
    <xf numFmtId="9" fontId="50" fillId="33" borderId="0" xfId="0" applyNumberFormat="1" applyFont="1" applyFill="1"/>
    <xf numFmtId="0" fontId="79" fillId="40" borderId="95" xfId="0" applyFont="1" applyFill="1" applyBorder="1"/>
    <xf numFmtId="0" fontId="87" fillId="39" borderId="95" xfId="0" applyFont="1" applyFill="1" applyBorder="1" applyAlignment="1">
      <alignment horizontal="right"/>
    </xf>
    <xf numFmtId="0" fontId="79" fillId="40" borderId="0" xfId="0" applyFont="1" applyFill="1"/>
    <xf numFmtId="0" fontId="87" fillId="39" borderId="0" xfId="0" applyFont="1" applyFill="1" applyAlignment="1">
      <alignment horizontal="right"/>
    </xf>
    <xf numFmtId="0" fontId="79" fillId="40" borderId="101" xfId="0" applyFont="1" applyFill="1" applyBorder="1"/>
    <xf numFmtId="0" fontId="87" fillId="39" borderId="101" xfId="0" applyFont="1" applyFill="1" applyBorder="1" applyAlignment="1">
      <alignment horizontal="right"/>
    </xf>
    <xf numFmtId="0" fontId="92" fillId="33" borderId="0" xfId="0" applyFont="1" applyFill="1" applyAlignment="1">
      <alignment horizontal="left"/>
    </xf>
    <xf numFmtId="0" fontId="93" fillId="33" borderId="0" xfId="0" applyFont="1" applyFill="1"/>
    <xf numFmtId="0" fontId="93" fillId="33" borderId="95" xfId="0" applyFont="1" applyFill="1" applyBorder="1"/>
    <xf numFmtId="0" fontId="93" fillId="33" borderId="101" xfId="0" applyFont="1" applyFill="1" applyBorder="1"/>
    <xf numFmtId="0" fontId="87" fillId="33" borderId="0" xfId="0" applyFont="1" applyFill="1" applyAlignment="1">
      <alignment horizontal="left"/>
    </xf>
    <xf numFmtId="0" fontId="79" fillId="33" borderId="0" xfId="0" applyFont="1" applyFill="1"/>
    <xf numFmtId="0" fontId="87" fillId="38" borderId="95" xfId="0" applyFont="1" applyFill="1" applyBorder="1" applyAlignment="1">
      <alignment horizontal="right"/>
    </xf>
    <xf numFmtId="0" fontId="87" fillId="38" borderId="0" xfId="0" applyFont="1" applyFill="1" applyAlignment="1">
      <alignment horizontal="right"/>
    </xf>
    <xf numFmtId="0" fontId="87" fillId="38" borderId="101" xfId="0" applyFont="1" applyFill="1" applyBorder="1" applyAlignment="1">
      <alignment horizontal="right"/>
    </xf>
    <xf numFmtId="3" fontId="79" fillId="0" borderId="103" xfId="44" applyFont="1" applyBorder="1"/>
    <xf numFmtId="3" fontId="79" fillId="0" borderId="105" xfId="44" applyFont="1" applyBorder="1"/>
    <xf numFmtId="3" fontId="79" fillId="0" borderId="107" xfId="44" applyFont="1" applyBorder="1"/>
    <xf numFmtId="0" fontId="91" fillId="38" borderId="95" xfId="0" applyFont="1" applyFill="1" applyBorder="1" applyAlignment="1">
      <alignment horizontal="right"/>
    </xf>
    <xf numFmtId="3" fontId="50" fillId="0" borderId="95" xfId="44" applyFont="1" applyBorder="1"/>
    <xf numFmtId="3" fontId="50" fillId="0" borderId="103" xfId="44" applyFont="1" applyBorder="1"/>
    <xf numFmtId="0" fontId="91" fillId="38" borderId="0" xfId="0" applyFont="1" applyFill="1" applyAlignment="1">
      <alignment horizontal="right"/>
    </xf>
    <xf numFmtId="3" fontId="50" fillId="0" borderId="0" xfId="44" applyFont="1" applyBorder="1"/>
    <xf numFmtId="3" fontId="50" fillId="0" borderId="105" xfId="44" applyFont="1" applyBorder="1"/>
    <xf numFmtId="0" fontId="50" fillId="40" borderId="104" xfId="0" applyFont="1" applyFill="1" applyBorder="1"/>
    <xf numFmtId="0" fontId="50" fillId="40" borderId="0" xfId="0" applyFont="1" applyFill="1"/>
    <xf numFmtId="0" fontId="50" fillId="40" borderId="106" xfId="0" applyFont="1" applyFill="1" applyBorder="1"/>
    <xf numFmtId="0" fontId="50" fillId="40" borderId="101" xfId="0" applyFont="1" applyFill="1" applyBorder="1"/>
    <xf numFmtId="0" fontId="91" fillId="38" borderId="101" xfId="0" applyFont="1" applyFill="1" applyBorder="1" applyAlignment="1">
      <alignment horizontal="right"/>
    </xf>
    <xf numFmtId="3" fontId="50" fillId="0" borderId="101" xfId="44" applyFont="1" applyBorder="1"/>
    <xf numFmtId="3" fontId="50" fillId="0" borderId="107" xfId="44" applyFont="1" applyBorder="1"/>
    <xf numFmtId="9" fontId="79" fillId="0" borderId="95" xfId="62" applyFont="1" applyBorder="1"/>
    <xf numFmtId="10" fontId="79" fillId="0" borderId="95" xfId="0" applyNumberFormat="1" applyFont="1" applyBorder="1"/>
    <xf numFmtId="167" fontId="79" fillId="0" borderId="95" xfId="0" applyNumberFormat="1" applyFont="1" applyBorder="1"/>
    <xf numFmtId="10" fontId="79" fillId="0" borderId="103" xfId="0" applyNumberFormat="1" applyFont="1" applyBorder="1"/>
    <xf numFmtId="9" fontId="79" fillId="0" borderId="0" xfId="62" applyFont="1" applyBorder="1"/>
    <xf numFmtId="10" fontId="79" fillId="0" borderId="0" xfId="0" applyNumberFormat="1" applyFont="1"/>
    <xf numFmtId="167" fontId="79" fillId="0" borderId="0" xfId="0" applyNumberFormat="1" applyFont="1"/>
    <xf numFmtId="10" fontId="79" fillId="0" borderId="105" xfId="0" applyNumberFormat="1" applyFont="1" applyBorder="1"/>
    <xf numFmtId="9" fontId="79" fillId="0" borderId="101" xfId="62" applyFont="1" applyBorder="1"/>
    <xf numFmtId="10" fontId="79" fillId="0" borderId="101" xfId="0" applyNumberFormat="1" applyFont="1" applyBorder="1"/>
    <xf numFmtId="167" fontId="79" fillId="0" borderId="101" xfId="0" applyNumberFormat="1" applyFont="1" applyBorder="1"/>
    <xf numFmtId="10" fontId="79" fillId="0" borderId="107" xfId="0" applyNumberFormat="1" applyFont="1" applyBorder="1"/>
    <xf numFmtId="10" fontId="50" fillId="33" borderId="0" xfId="0" applyNumberFormat="1" applyFont="1" applyFill="1"/>
    <xf numFmtId="2" fontId="79" fillId="0" borderId="95" xfId="55" applyNumberFormat="1" applyFont="1" applyFill="1" applyBorder="1" applyAlignment="1">
      <alignment horizontal="right" vertical="center"/>
    </xf>
    <xf numFmtId="2" fontId="79" fillId="0" borderId="0" xfId="55" applyNumberFormat="1" applyFont="1" applyFill="1" applyBorder="1" applyAlignment="1">
      <alignment horizontal="right" vertical="center"/>
    </xf>
    <xf numFmtId="0" fontId="79" fillId="0" borderId="101" xfId="0" applyFont="1" applyBorder="1"/>
    <xf numFmtId="10" fontId="79" fillId="40" borderId="102" xfId="0" applyNumberFormat="1" applyFont="1" applyFill="1" applyBorder="1"/>
    <xf numFmtId="10" fontId="79" fillId="40" borderId="95" xfId="0" applyNumberFormat="1" applyFont="1" applyFill="1" applyBorder="1"/>
    <xf numFmtId="10" fontId="79" fillId="40" borderId="104" xfId="0" applyNumberFormat="1" applyFont="1" applyFill="1" applyBorder="1"/>
    <xf numFmtId="10" fontId="79" fillId="40" borderId="0" xfId="0" applyNumberFormat="1" applyFont="1" applyFill="1"/>
    <xf numFmtId="0" fontId="79" fillId="40" borderId="104" xfId="0" applyFont="1" applyFill="1" applyBorder="1"/>
    <xf numFmtId="0" fontId="79" fillId="40" borderId="106" xfId="0" applyFont="1" applyFill="1" applyBorder="1"/>
    <xf numFmtId="2" fontId="79" fillId="0" borderId="95" xfId="0" applyNumberFormat="1" applyFont="1" applyBorder="1"/>
    <xf numFmtId="4" fontId="79" fillId="0" borderId="95" xfId="0" applyNumberFormat="1" applyFont="1" applyBorder="1"/>
    <xf numFmtId="2" fontId="79" fillId="0" borderId="0" xfId="0" applyNumberFormat="1" applyFont="1"/>
    <xf numFmtId="4" fontId="79" fillId="0" borderId="0" xfId="0" applyNumberFormat="1" applyFont="1"/>
    <xf numFmtId="0" fontId="79" fillId="0" borderId="105" xfId="55" applyFont="1" applyBorder="1">
      <alignment horizontal="left" vertical="center"/>
    </xf>
    <xf numFmtId="2" fontId="79" fillId="0" borderId="101" xfId="0" applyNumberFormat="1" applyFont="1" applyBorder="1"/>
    <xf numFmtId="4" fontId="79" fillId="0" borderId="101" xfId="0" applyNumberFormat="1" applyFont="1" applyBorder="1"/>
    <xf numFmtId="4" fontId="50" fillId="33" borderId="0" xfId="0" applyNumberFormat="1" applyFont="1" applyFill="1"/>
    <xf numFmtId="0" fontId="87" fillId="40" borderId="95" xfId="0" applyFont="1" applyFill="1" applyBorder="1" applyAlignment="1">
      <alignment horizontal="left"/>
    </xf>
    <xf numFmtId="3" fontId="79" fillId="40" borderId="95" xfId="44" applyFont="1" applyFill="1" applyBorder="1"/>
    <xf numFmtId="0" fontId="87" fillId="40" borderId="0" xfId="0" applyFont="1" applyFill="1" applyAlignment="1">
      <alignment horizontal="left"/>
    </xf>
    <xf numFmtId="3" fontId="79" fillId="40" borderId="0" xfId="44" applyFont="1" applyFill="1" applyBorder="1"/>
    <xf numFmtId="0" fontId="87" fillId="40" borderId="101" xfId="0" applyFont="1" applyFill="1" applyBorder="1" applyAlignment="1">
      <alignment horizontal="left"/>
    </xf>
    <xf numFmtId="3" fontId="79" fillId="40" borderId="101" xfId="44" applyFont="1" applyFill="1" applyBorder="1"/>
    <xf numFmtId="0" fontId="79" fillId="0" borderId="95" xfId="0" applyFont="1" applyBorder="1"/>
    <xf numFmtId="0" fontId="79" fillId="0" borderId="0" xfId="0" applyFont="1"/>
    <xf numFmtId="0" fontId="94" fillId="40" borderId="44" xfId="144" applyFont="1" applyFill="1" applyBorder="1">
      <alignment horizontal="left" vertical="center"/>
    </xf>
    <xf numFmtId="0" fontId="94" fillId="40" borderId="23" xfId="144" applyFont="1" applyFill="1" applyBorder="1">
      <alignment horizontal="left" vertical="center"/>
    </xf>
    <xf numFmtId="0" fontId="94" fillId="40" borderId="25" xfId="0" applyFont="1" applyFill="1" applyBorder="1"/>
    <xf numFmtId="0" fontId="78" fillId="40" borderId="106" xfId="0" applyFont="1" applyFill="1" applyBorder="1"/>
    <xf numFmtId="0" fontId="88" fillId="40" borderId="95" xfId="0" applyFont="1" applyFill="1" applyBorder="1" applyAlignment="1">
      <alignment horizontal="right"/>
    </xf>
    <xf numFmtId="0" fontId="88" fillId="40" borderId="0" xfId="0" applyFont="1" applyFill="1" applyAlignment="1">
      <alignment horizontal="right"/>
    </xf>
    <xf numFmtId="0" fontId="88" fillId="40" borderId="101" xfId="0" applyFont="1" applyFill="1" applyBorder="1" applyAlignment="1">
      <alignment horizontal="right"/>
    </xf>
    <xf numFmtId="175" fontId="79" fillId="0" borderId="95" xfId="0" applyNumberFormat="1" applyFont="1" applyBorder="1"/>
    <xf numFmtId="175" fontId="79" fillId="0" borderId="0" xfId="0" applyNumberFormat="1" applyFont="1"/>
    <xf numFmtId="175" fontId="79" fillId="0" borderId="101" xfId="0" applyNumberFormat="1" applyFont="1" applyBorder="1"/>
    <xf numFmtId="175" fontId="50" fillId="33" borderId="0" xfId="0" applyNumberFormat="1" applyFont="1" applyFill="1"/>
    <xf numFmtId="0" fontId="79" fillId="0" borderId="102" xfId="55" applyFont="1" applyFill="1" applyBorder="1">
      <alignment horizontal="left" vertical="center"/>
    </xf>
    <xf numFmtId="0" fontId="79" fillId="0" borderId="95" xfId="55" applyFont="1" applyFill="1" applyBorder="1">
      <alignment horizontal="left" vertical="center"/>
    </xf>
    <xf numFmtId="9" fontId="79" fillId="0" borderId="95" xfId="62" applyFont="1" applyFill="1" applyBorder="1"/>
    <xf numFmtId="3" fontId="79" fillId="0" borderId="95" xfId="0" applyNumberFormat="1" applyFont="1" applyBorder="1"/>
    <xf numFmtId="1" fontId="79" fillId="0" borderId="95" xfId="0" applyNumberFormat="1" applyFont="1" applyBorder="1"/>
    <xf numFmtId="1" fontId="79" fillId="0" borderId="103" xfId="0" applyNumberFormat="1" applyFont="1" applyBorder="1"/>
    <xf numFmtId="0" fontId="79" fillId="0" borderId="104" xfId="55" applyFont="1" applyFill="1" applyBorder="1">
      <alignment horizontal="left" vertical="center"/>
    </xf>
    <xf numFmtId="9" fontId="79" fillId="0" borderId="0" xfId="62" applyFont="1" applyFill="1" applyBorder="1"/>
    <xf numFmtId="1" fontId="79" fillId="0" borderId="0" xfId="0" applyNumberFormat="1" applyFont="1"/>
    <xf numFmtId="1" fontId="79" fillId="0" borderId="105" xfId="0" applyNumberFormat="1" applyFont="1" applyBorder="1"/>
    <xf numFmtId="0" fontId="50" fillId="0" borderId="0" xfId="0" applyFont="1"/>
    <xf numFmtId="0" fontId="79" fillId="0" borderId="106" xfId="55" applyFont="1" applyFill="1" applyBorder="1">
      <alignment horizontal="left" vertical="center"/>
    </xf>
    <xf numFmtId="0" fontId="79" fillId="0" borderId="101" xfId="55" applyFont="1" applyFill="1" applyBorder="1">
      <alignment horizontal="left" vertical="center"/>
    </xf>
    <xf numFmtId="9" fontId="79" fillId="0" borderId="101" xfId="62" applyFont="1" applyFill="1" applyBorder="1"/>
    <xf numFmtId="3" fontId="79" fillId="0" borderId="101" xfId="0" applyNumberFormat="1" applyFont="1" applyBorder="1"/>
    <xf numFmtId="1" fontId="79" fillId="0" borderId="101" xfId="0" applyNumberFormat="1" applyFont="1" applyBorder="1"/>
    <xf numFmtId="1" fontId="79" fillId="0" borderId="107" xfId="0" applyNumberFormat="1" applyFont="1" applyBorder="1"/>
    <xf numFmtId="0" fontId="79" fillId="0" borderId="103" xfId="0" applyFont="1" applyBorder="1"/>
    <xf numFmtId="0" fontId="57" fillId="35" borderId="0" xfId="63" applyFont="1" applyFill="1" applyAlignment="1">
      <alignment horizontal="center"/>
    </xf>
    <xf numFmtId="0" fontId="20" fillId="35" borderId="0" xfId="63" applyFont="1" applyFill="1"/>
    <xf numFmtId="0" fontId="56" fillId="35" borderId="0" xfId="63" applyFont="1" applyFill="1"/>
    <xf numFmtId="0" fontId="58" fillId="35" borderId="0" xfId="63" applyFont="1" applyFill="1" applyAlignment="1">
      <alignment horizontal="left" vertical="top" wrapText="1"/>
    </xf>
    <xf numFmtId="0" fontId="55" fillId="35" borderId="0" xfId="63" applyFont="1" applyFill="1" applyAlignment="1">
      <alignment horizontal="center"/>
    </xf>
    <xf numFmtId="0" fontId="38" fillId="35" borderId="0" xfId="63" applyFont="1" applyFill="1" applyAlignment="1">
      <alignment horizontal="center"/>
    </xf>
    <xf numFmtId="0" fontId="49" fillId="35" borderId="0" xfId="63" applyFont="1" applyFill="1" applyAlignment="1">
      <alignment horizontal="center"/>
    </xf>
    <xf numFmtId="0" fontId="64" fillId="34" borderId="71" xfId="63" applyFont="1" applyFill="1" applyBorder="1" applyAlignment="1">
      <alignment horizontal="left" vertical="center"/>
    </xf>
    <xf numFmtId="0" fontId="64" fillId="34" borderId="63" xfId="63" applyFont="1" applyFill="1" applyBorder="1" applyAlignment="1">
      <alignment horizontal="left" vertical="center"/>
    </xf>
    <xf numFmtId="0" fontId="59" fillId="35" borderId="23" xfId="63" applyFont="1" applyFill="1" applyBorder="1" applyAlignment="1">
      <alignment horizontal="center" vertical="center"/>
    </xf>
    <xf numFmtId="0" fontId="59" fillId="35" borderId="0" xfId="63" applyFont="1" applyFill="1" applyAlignment="1">
      <alignment horizontal="center" vertical="center"/>
    </xf>
    <xf numFmtId="0" fontId="59" fillId="35" borderId="24" xfId="63" applyFont="1" applyFill="1" applyBorder="1" applyAlignment="1">
      <alignment horizontal="center" vertical="center"/>
    </xf>
    <xf numFmtId="0" fontId="64" fillId="36" borderId="71" xfId="63" applyFont="1" applyFill="1" applyBorder="1" applyAlignment="1">
      <alignment horizontal="left" vertical="center"/>
    </xf>
    <xf numFmtId="0" fontId="64" fillId="36" borderId="63" xfId="63" applyFont="1" applyFill="1" applyBorder="1" applyAlignment="1">
      <alignment horizontal="left" vertical="center"/>
    </xf>
    <xf numFmtId="0" fontId="35" fillId="35" borderId="0" xfId="63" applyFont="1" applyFill="1" applyAlignment="1">
      <alignment horizontal="left" vertical="top" wrapText="1"/>
    </xf>
    <xf numFmtId="0" fontId="59" fillId="35" borderId="75" xfId="63" applyFont="1" applyFill="1" applyBorder="1" applyAlignment="1">
      <alignment horizontal="center" vertical="center"/>
    </xf>
    <xf numFmtId="0" fontId="59" fillId="35" borderId="30" xfId="63" applyFont="1" applyFill="1" applyBorder="1" applyAlignment="1">
      <alignment horizontal="center" vertical="center"/>
    </xf>
    <xf numFmtId="0" fontId="59" fillId="35" borderId="70" xfId="63" applyFont="1" applyFill="1" applyBorder="1" applyAlignment="1">
      <alignment horizontal="center" vertical="center"/>
    </xf>
    <xf numFmtId="0" fontId="74" fillId="36" borderId="61" xfId="63" applyFont="1" applyFill="1" applyBorder="1" applyAlignment="1">
      <alignment horizontal="left" vertical="center"/>
    </xf>
    <xf numFmtId="0" fontId="74" fillId="36" borderId="63" xfId="63" applyFont="1" applyFill="1" applyBorder="1" applyAlignment="1">
      <alignment horizontal="left" vertical="center"/>
    </xf>
    <xf numFmtId="0" fontId="20" fillId="35" borderId="65" xfId="63" applyFont="1" applyFill="1" applyBorder="1"/>
    <xf numFmtId="0" fontId="59" fillId="35" borderId="96" xfId="63" applyFont="1" applyFill="1" applyBorder="1" applyAlignment="1">
      <alignment horizontal="center" vertical="center"/>
    </xf>
    <xf numFmtId="0" fontId="59" fillId="35" borderId="97" xfId="63" applyFont="1" applyFill="1" applyBorder="1" applyAlignment="1">
      <alignment horizontal="center" vertical="center"/>
    </xf>
    <xf numFmtId="0" fontId="59" fillId="35" borderId="98" xfId="63" applyFont="1" applyFill="1" applyBorder="1" applyAlignment="1">
      <alignment horizontal="center" vertical="center"/>
    </xf>
    <xf numFmtId="0" fontId="74" fillId="36" borderId="71" xfId="63" applyFont="1" applyFill="1" applyBorder="1" applyAlignment="1">
      <alignment horizontal="left" vertical="center"/>
    </xf>
    <xf numFmtId="0" fontId="74" fillId="36" borderId="73" xfId="63" applyFont="1" applyFill="1" applyBorder="1" applyAlignment="1">
      <alignment horizontal="left" vertical="center"/>
    </xf>
    <xf numFmtId="0" fontId="36" fillId="33" borderId="0" xfId="0" applyFont="1" applyFill="1" applyAlignment="1">
      <alignment horizontal="center"/>
    </xf>
    <xf numFmtId="0" fontId="38" fillId="33" borderId="0" xfId="0" applyFont="1" applyFill="1" applyAlignment="1">
      <alignment horizontal="center"/>
    </xf>
    <xf numFmtId="173" fontId="83" fillId="34" borderId="110" xfId="64" applyNumberFormat="1" applyFont="1" applyFill="1" applyBorder="1" applyAlignment="1">
      <alignment horizontal="center"/>
    </xf>
    <xf numFmtId="173" fontId="83" fillId="34" borderId="95" xfId="64" applyNumberFormat="1" applyFont="1" applyFill="1" applyBorder="1" applyAlignment="1">
      <alignment horizontal="center"/>
    </xf>
    <xf numFmtId="173" fontId="83" fillId="34" borderId="111" xfId="64" applyNumberFormat="1" applyFont="1" applyFill="1" applyBorder="1" applyAlignment="1">
      <alignment horizontal="center"/>
    </xf>
    <xf numFmtId="0" fontId="80" fillId="33" borderId="0" xfId="0" applyFont="1" applyFill="1" applyAlignment="1">
      <alignment horizontal="left"/>
    </xf>
    <xf numFmtId="0" fontId="36" fillId="33" borderId="0" xfId="0" applyFont="1" applyFill="1" applyAlignment="1">
      <alignment horizontal="right"/>
    </xf>
    <xf numFmtId="0" fontId="38" fillId="35" borderId="0" xfId="0" applyFont="1" applyFill="1" applyAlignment="1">
      <alignment horizontal="center" wrapText="1"/>
    </xf>
    <xf numFmtId="0" fontId="76" fillId="33" borderId="0" xfId="0" applyFont="1" applyFill="1" applyAlignment="1">
      <alignment horizontal="left"/>
    </xf>
    <xf numFmtId="0" fontId="62" fillId="33" borderId="0" xfId="0" applyFont="1" applyFill="1" applyAlignment="1">
      <alignment horizontal="center" wrapText="1"/>
    </xf>
    <xf numFmtId="4" fontId="47" fillId="34" borderId="37" xfId="0" applyNumberFormat="1" applyFont="1" applyFill="1" applyBorder="1" applyAlignment="1">
      <alignment horizontal="center"/>
    </xf>
    <xf numFmtId="4" fontId="47" fillId="34" borderId="46" xfId="0" applyNumberFormat="1" applyFont="1" applyFill="1" applyBorder="1" applyAlignment="1">
      <alignment horizontal="center"/>
    </xf>
    <xf numFmtId="4" fontId="47" fillId="34" borderId="38" xfId="0" applyNumberFormat="1" applyFont="1" applyFill="1" applyBorder="1" applyAlignment="1">
      <alignment horizontal="center"/>
    </xf>
    <xf numFmtId="174" fontId="47" fillId="34" borderId="46" xfId="65" applyNumberFormat="1" applyFont="1" applyFill="1" applyBorder="1" applyAlignment="1">
      <alignment horizontal="center"/>
    </xf>
    <xf numFmtId="174" fontId="47" fillId="34" borderId="38" xfId="65" applyNumberFormat="1" applyFont="1" applyFill="1" applyBorder="1" applyAlignment="1">
      <alignment horizontal="center"/>
    </xf>
    <xf numFmtId="174" fontId="47" fillId="34" borderId="37" xfId="65" applyNumberFormat="1" applyFont="1" applyFill="1" applyBorder="1" applyAlignment="1">
      <alignment horizontal="center"/>
    </xf>
    <xf numFmtId="0" fontId="53" fillId="33" borderId="0" xfId="0" applyFont="1" applyFill="1" applyAlignment="1">
      <alignment horizontal="center"/>
    </xf>
    <xf numFmtId="0" fontId="62" fillId="33" borderId="0" xfId="0" applyFont="1" applyFill="1" applyAlignment="1">
      <alignment horizontal="center" vertical="top"/>
    </xf>
    <xf numFmtId="0" fontId="76" fillId="33" borderId="0" xfId="0" applyFont="1" applyFill="1" applyAlignment="1">
      <alignment horizontal="left" wrapText="1"/>
    </xf>
    <xf numFmtId="0" fontId="49" fillId="33" borderId="0" xfId="0" applyFont="1" applyFill="1" applyAlignment="1">
      <alignment horizontal="center" wrapText="1"/>
    </xf>
    <xf numFmtId="0" fontId="51" fillId="33" borderId="0" xfId="0" applyFont="1" applyFill="1" applyAlignment="1">
      <alignment horizontal="center" vertical="top" wrapText="1"/>
    </xf>
    <xf numFmtId="0" fontId="47" fillId="34" borderId="42" xfId="0" applyFont="1" applyFill="1" applyBorder="1" applyAlignment="1">
      <alignment horizontal="center" wrapText="1"/>
    </xf>
    <xf numFmtId="0" fontId="47" fillId="34" borderId="67" xfId="0" applyFont="1" applyFill="1" applyBorder="1" applyAlignment="1">
      <alignment horizontal="center" wrapText="1"/>
    </xf>
    <xf numFmtId="0" fontId="73" fillId="35" borderId="0" xfId="0" applyFont="1" applyFill="1" applyAlignment="1">
      <alignment horizontal="center"/>
    </xf>
    <xf numFmtId="0" fontId="73" fillId="35" borderId="0" xfId="0" applyFont="1" applyFill="1" applyAlignment="1">
      <alignment horizontal="center" vertical="top"/>
    </xf>
    <xf numFmtId="0" fontId="53" fillId="35" borderId="0" xfId="0" applyFont="1" applyFill="1" applyAlignment="1">
      <alignment horizontal="center"/>
    </xf>
    <xf numFmtId="0" fontId="38" fillId="35" borderId="0" xfId="0" applyFont="1" applyFill="1" applyAlignment="1">
      <alignment horizontal="center" vertical="top" wrapText="1"/>
    </xf>
    <xf numFmtId="0" fontId="49" fillId="35" borderId="0" xfId="0" applyFont="1" applyFill="1" applyAlignment="1">
      <alignment horizontal="center"/>
    </xf>
    <xf numFmtId="0" fontId="51" fillId="35" borderId="0" xfId="0" applyFont="1" applyFill="1" applyAlignment="1">
      <alignment horizontal="center" vertical="top" wrapText="1"/>
    </xf>
    <xf numFmtId="0" fontId="51" fillId="35" borderId="0" xfId="0" applyFont="1" applyFill="1" applyAlignment="1">
      <alignment horizontal="center" vertical="top"/>
    </xf>
    <xf numFmtId="0" fontId="47" fillId="36" borderId="17" xfId="0" applyFont="1" applyFill="1" applyBorder="1" applyAlignment="1">
      <alignment horizontal="center" vertical="center" wrapText="1"/>
    </xf>
    <xf numFmtId="0" fontId="47" fillId="36" borderId="64" xfId="0" applyFont="1" applyFill="1" applyBorder="1" applyAlignment="1">
      <alignment horizontal="center" vertical="center" wrapText="1"/>
    </xf>
    <xf numFmtId="0" fontId="47" fillId="36" borderId="18" xfId="0" applyFont="1" applyFill="1" applyBorder="1" applyAlignment="1">
      <alignment horizontal="center" vertical="center" wrapText="1"/>
    </xf>
    <xf numFmtId="0" fontId="47" fillId="36" borderId="12" xfId="0" applyFont="1" applyFill="1" applyBorder="1" applyAlignment="1">
      <alignment horizontal="center" vertical="center" wrapText="1"/>
    </xf>
    <xf numFmtId="0" fontId="47" fillId="36" borderId="20" xfId="0" applyFont="1" applyFill="1" applyBorder="1" applyAlignment="1">
      <alignment horizontal="center" vertical="center" wrapText="1"/>
    </xf>
    <xf numFmtId="0" fontId="47" fillId="36" borderId="0" xfId="0" applyFont="1" applyFill="1" applyAlignment="1">
      <alignment horizontal="center" vertical="center" wrapText="1"/>
    </xf>
    <xf numFmtId="0" fontId="47" fillId="36" borderId="22" xfId="0" applyFont="1" applyFill="1" applyBorder="1" applyAlignment="1">
      <alignment horizontal="center" vertical="center" wrapText="1"/>
    </xf>
    <xf numFmtId="0" fontId="47" fillId="36" borderId="66" xfId="0" applyFont="1" applyFill="1" applyBorder="1" applyAlignment="1">
      <alignment horizontal="center" vertical="center" wrapText="1"/>
    </xf>
    <xf numFmtId="0" fontId="49" fillId="35" borderId="0" xfId="0" applyFont="1" applyFill="1" applyAlignment="1">
      <alignment horizontal="center" wrapText="1"/>
    </xf>
    <xf numFmtId="0" fontId="38" fillId="35" borderId="0" xfId="0" applyFont="1" applyFill="1" applyAlignment="1">
      <alignment horizontal="left" wrapText="1"/>
    </xf>
    <xf numFmtId="0" fontId="75" fillId="33" borderId="0" xfId="0" applyFont="1" applyFill="1" applyAlignment="1">
      <alignment horizontal="left" wrapText="1"/>
    </xf>
    <xf numFmtId="0" fontId="47" fillId="34" borderId="49" xfId="0" applyFont="1" applyFill="1" applyBorder="1" applyAlignment="1">
      <alignment horizontal="center" vertical="center" wrapText="1"/>
    </xf>
    <xf numFmtId="0" fontId="47" fillId="34" borderId="57" xfId="0" applyFont="1" applyFill="1" applyBorder="1" applyAlignment="1">
      <alignment horizontal="center" vertical="center" wrapText="1"/>
    </xf>
    <xf numFmtId="0" fontId="47" fillId="34" borderId="37" xfId="0" applyFont="1" applyFill="1" applyBorder="1" applyAlignment="1">
      <alignment horizontal="center"/>
    </xf>
    <xf numFmtId="0" fontId="47" fillId="34" borderId="46" xfId="0" applyFont="1" applyFill="1" applyBorder="1" applyAlignment="1">
      <alignment horizontal="center"/>
    </xf>
    <xf numFmtId="0" fontId="47" fillId="34" borderId="47" xfId="0" applyFont="1" applyFill="1" applyBorder="1" applyAlignment="1">
      <alignment horizontal="center"/>
    </xf>
    <xf numFmtId="0" fontId="47" fillId="34" borderId="48" xfId="0" applyFont="1" applyFill="1" applyBorder="1" applyAlignment="1">
      <alignment horizontal="center" vertical="center" wrapText="1"/>
    </xf>
    <xf numFmtId="0" fontId="47" fillId="34" borderId="56" xfId="0" applyFont="1" applyFill="1" applyBorder="1" applyAlignment="1">
      <alignment horizontal="center" vertical="center" wrapText="1"/>
    </xf>
    <xf numFmtId="0" fontId="47" fillId="34" borderId="69" xfId="0" applyFont="1" applyFill="1" applyBorder="1" applyAlignment="1">
      <alignment horizontal="center" vertical="center" wrapText="1"/>
    </xf>
    <xf numFmtId="0" fontId="47" fillId="34" borderId="21" xfId="0" applyFont="1" applyFill="1" applyBorder="1" applyAlignment="1">
      <alignment horizontal="center" vertical="center" wrapText="1"/>
    </xf>
    <xf numFmtId="0" fontId="47" fillId="34" borderId="58" xfId="0" applyFont="1" applyFill="1" applyBorder="1" applyAlignment="1">
      <alignment horizontal="center" vertical="center" wrapText="1"/>
    </xf>
    <xf numFmtId="0" fontId="47" fillId="34" borderId="50" xfId="0" applyFont="1" applyFill="1" applyBorder="1" applyAlignment="1">
      <alignment horizontal="center" vertical="center" wrapText="1"/>
    </xf>
    <xf numFmtId="0" fontId="47" fillId="34" borderId="59" xfId="0" applyFont="1" applyFill="1" applyBorder="1" applyAlignment="1">
      <alignment horizontal="center" vertical="center" wrapText="1"/>
    </xf>
    <xf numFmtId="0" fontId="68" fillId="34" borderId="51" xfId="0" applyFont="1" applyFill="1" applyBorder="1" applyAlignment="1">
      <alignment horizontal="center" vertical="center" wrapText="1"/>
    </xf>
    <xf numFmtId="0" fontId="68" fillId="34" borderId="60" xfId="0" applyFont="1" applyFill="1" applyBorder="1" applyAlignment="1">
      <alignment horizontal="center" vertical="center" wrapText="1"/>
    </xf>
    <xf numFmtId="173" fontId="95" fillId="40" borderId="20" xfId="64" applyNumberFormat="1" applyFont="1" applyFill="1" applyBorder="1" applyAlignment="1">
      <alignment horizontal="right"/>
    </xf>
    <xf numFmtId="173" fontId="95" fillId="40" borderId="0" xfId="64" applyNumberFormat="1" applyFont="1" applyFill="1" applyBorder="1" applyAlignment="1">
      <alignment horizontal="right"/>
    </xf>
    <xf numFmtId="173" fontId="95" fillId="40" borderId="26" xfId="64" applyNumberFormat="1" applyFont="1" applyFill="1" applyBorder="1" applyAlignment="1">
      <alignment horizontal="right"/>
    </xf>
    <xf numFmtId="0" fontId="75" fillId="33" borderId="0" xfId="0" applyFont="1" applyFill="1" applyAlignment="1">
      <alignment horizontal="left"/>
    </xf>
    <xf numFmtId="0" fontId="38" fillId="35" borderId="0" xfId="0" applyFont="1" applyFill="1" applyAlignment="1">
      <alignment horizontal="center" vertical="center" wrapText="1"/>
    </xf>
    <xf numFmtId="0" fontId="87" fillId="41" borderId="95" xfId="0" applyFont="1" applyFill="1" applyBorder="1" applyAlignment="1">
      <alignment horizontal="right"/>
    </xf>
    <xf numFmtId="0" fontId="87" fillId="41" borderId="0" xfId="0" applyFont="1" applyFill="1" applyAlignment="1">
      <alignment horizontal="right"/>
    </xf>
    <xf numFmtId="0" fontId="87" fillId="41" borderId="101" xfId="0" applyFont="1" applyFill="1" applyBorder="1" applyAlignment="1">
      <alignment horizontal="right"/>
    </xf>
    <xf numFmtId="0" fontId="79" fillId="41" borderId="102" xfId="55" applyFont="1" applyFill="1" applyBorder="1">
      <alignment horizontal="left" vertical="center"/>
    </xf>
    <xf numFmtId="0" fontId="79" fillId="41" borderId="104" xfId="55" applyFont="1" applyFill="1" applyBorder="1">
      <alignment horizontal="left" vertical="center"/>
    </xf>
    <xf numFmtId="0" fontId="79" fillId="41" borderId="106" xfId="55" applyFont="1" applyFill="1" applyBorder="1">
      <alignment horizontal="left" vertical="center"/>
    </xf>
    <xf numFmtId="9" fontId="79" fillId="0" borderId="0" xfId="62" applyFont="1"/>
    <xf numFmtId="0" fontId="34" fillId="0" borderId="0" xfId="0" applyFont="1" applyFill="1"/>
    <xf numFmtId="0" fontId="56" fillId="37" borderId="116" xfId="63" applyFont="1" applyFill="1" applyBorder="1" applyAlignment="1">
      <alignment horizontal="right"/>
    </xf>
    <xf numFmtId="9" fontId="56" fillId="0" borderId="117" xfId="62" applyFont="1" applyBorder="1" applyAlignment="1">
      <alignment horizontal="right"/>
    </xf>
    <xf numFmtId="9" fontId="56" fillId="0" borderId="118" xfId="62" applyFont="1" applyBorder="1" applyAlignment="1">
      <alignment horizontal="right"/>
    </xf>
    <xf numFmtId="0" fontId="0" fillId="33" borderId="0" xfId="0" applyFill="1" applyBorder="1"/>
    <xf numFmtId="169" fontId="0" fillId="33" borderId="0" xfId="0" applyNumberFormat="1" applyFill="1" applyBorder="1"/>
    <xf numFmtId="169" fontId="78" fillId="0" borderId="95" xfId="0" applyNumberFormat="1" applyFont="1" applyFill="1" applyBorder="1"/>
    <xf numFmtId="169" fontId="78" fillId="0" borderId="0" xfId="0" applyNumberFormat="1" applyFont="1" applyFill="1"/>
    <xf numFmtId="169" fontId="78" fillId="0" borderId="101" xfId="0" applyNumberFormat="1" applyFont="1" applyFill="1" applyBorder="1"/>
    <xf numFmtId="2" fontId="47" fillId="34" borderId="119" xfId="66" applyNumberFormat="1" applyFont="1" applyFill="1" applyBorder="1" applyAlignment="1">
      <alignment horizontal="center"/>
    </xf>
    <xf numFmtId="2" fontId="47" fillId="34" borderId="120" xfId="66" applyNumberFormat="1" applyFont="1" applyFill="1" applyBorder="1" applyAlignment="1">
      <alignment horizontal="center"/>
    </xf>
    <xf numFmtId="2" fontId="47" fillId="34" borderId="120" xfId="66" applyNumberFormat="1" applyFont="1" applyFill="1" applyBorder="1" applyAlignment="1">
      <alignment horizontal="center" vertical="top"/>
    </xf>
    <xf numFmtId="4" fontId="78" fillId="0" borderId="103" xfId="0" applyNumberFormat="1" applyFont="1" applyBorder="1"/>
    <xf numFmtId="4" fontId="78" fillId="0" borderId="105" xfId="0" applyNumberFormat="1" applyFont="1" applyBorder="1"/>
    <xf numFmtId="4" fontId="78" fillId="0" borderId="105" xfId="0" applyNumberFormat="1" applyFont="1" applyFill="1" applyBorder="1"/>
    <xf numFmtId="4" fontId="78" fillId="0" borderId="107" xfId="0" applyNumberFormat="1" applyFont="1" applyBorder="1"/>
  </cellXfs>
  <cellStyles count="149">
    <cellStyle name="20% - Accent1" xfId="19" builtinId="30" customBuiltin="1"/>
    <cellStyle name="20% - Accent1 2" xfId="112" xr:uid="{1BB29B68-6F61-4C41-AAC2-B6DF719D996A}"/>
    <cellStyle name="20% - Accent1 3" xfId="80" xr:uid="{85DF1C15-E58A-45CB-82F8-756A7BDCAC23}"/>
    <cellStyle name="20% - Accent2" xfId="23" builtinId="34" customBuiltin="1"/>
    <cellStyle name="20% - Accent2 2" xfId="115" xr:uid="{418C35CD-4A4A-4DC0-9F01-C241F77DE951}"/>
    <cellStyle name="20% - Accent2 3" xfId="84" xr:uid="{97F34577-4957-4341-8203-48B006C71838}"/>
    <cellStyle name="20% - Accent3" xfId="27" builtinId="38" customBuiltin="1"/>
    <cellStyle name="20% - Accent3 2" xfId="118" xr:uid="{AF3E1329-848E-40E0-892B-51E605B3CFE4}"/>
    <cellStyle name="20% - Accent3 3" xfId="88" xr:uid="{4885B9EA-8220-40C0-8F2E-C079D90AFD64}"/>
    <cellStyle name="20% - Accent4" xfId="31" builtinId="42" customBuiltin="1"/>
    <cellStyle name="20% - Accent4 2" xfId="121" xr:uid="{01415F27-5926-4D8D-9F22-E570250002F5}"/>
    <cellStyle name="20% - Accent4 3" xfId="92" xr:uid="{0AC44469-3418-4142-BC38-0A4D0D8111CC}"/>
    <cellStyle name="20% - Accent5" xfId="35" builtinId="46" customBuiltin="1"/>
    <cellStyle name="20% - Accent5 2" xfId="124" xr:uid="{C82D704B-02F3-460B-A727-2F497B0FC02D}"/>
    <cellStyle name="20% - Accent5 3" xfId="96" xr:uid="{85ED421D-222F-4548-808F-EDCA56578C6A}"/>
    <cellStyle name="20% - Accent6" xfId="39" builtinId="50" customBuiltin="1"/>
    <cellStyle name="20% - Accent6 2" xfId="127" xr:uid="{69F83C26-F946-40F1-AC72-3DA81D209B31}"/>
    <cellStyle name="20% - Accent6 3" xfId="100" xr:uid="{10AD76E2-A9A1-46F5-8B40-E9639CB21E7F}"/>
    <cellStyle name="40% - Accent1" xfId="20" builtinId="31" customBuiltin="1"/>
    <cellStyle name="40% - Accent1 2" xfId="113" xr:uid="{7350E01E-55EB-4D24-843A-2631E106AFE1}"/>
    <cellStyle name="40% - Accent1 3" xfId="81" xr:uid="{0A4778B5-D2DA-4AD1-BF1F-A2F0163993EE}"/>
    <cellStyle name="40% - Accent2" xfId="24" builtinId="35" customBuiltin="1"/>
    <cellStyle name="40% - Accent2 2" xfId="116" xr:uid="{C379EE4A-BB56-4F6F-AEA0-102BCD288CAC}"/>
    <cellStyle name="40% - Accent2 3" xfId="85" xr:uid="{3E67C3D5-33C0-4E8F-B7EE-0DBC75F15DDD}"/>
    <cellStyle name="40% - Accent3" xfId="28" builtinId="39" customBuiltin="1"/>
    <cellStyle name="40% - Accent3 2" xfId="119" xr:uid="{BC71C9D3-AB8F-42DA-8490-81FCB874653C}"/>
    <cellStyle name="40% - Accent3 3" xfId="89" xr:uid="{2001226C-3E0D-49D8-BFE1-09EF90DF34E3}"/>
    <cellStyle name="40% - Accent4" xfId="32" builtinId="43" customBuiltin="1"/>
    <cellStyle name="40% - Accent4 2" xfId="122" xr:uid="{DE6615DF-A8AF-42B6-855E-4A420BCC4B06}"/>
    <cellStyle name="40% - Accent4 3" xfId="93" xr:uid="{DC2AFB7C-0214-445A-90D6-9AACD3AE392B}"/>
    <cellStyle name="40% - Accent5" xfId="36" builtinId="47" customBuiltin="1"/>
    <cellStyle name="40% - Accent5 2" xfId="125" xr:uid="{2CD0F6D4-747D-472F-BA6A-6AE27E8EF3DB}"/>
    <cellStyle name="40% - Accent5 3" xfId="97" xr:uid="{8532E323-EDB7-409C-9592-1021F441F193}"/>
    <cellStyle name="40% - Accent6" xfId="40" builtinId="51" customBuiltin="1"/>
    <cellStyle name="40% - Accent6 2" xfId="128" xr:uid="{9AB84CCE-58E5-4AE0-83FC-CACF01C2AD60}"/>
    <cellStyle name="40% - Accent6 3" xfId="101" xr:uid="{DF77D0B9-D844-4C0C-9257-06887620EA94}"/>
    <cellStyle name="60% - Accent1" xfId="21" builtinId="32" customBuiltin="1"/>
    <cellStyle name="60% - Accent1 2" xfId="114" xr:uid="{ECBAA8C8-CB82-4FD8-B77A-D81891B1FC23}"/>
    <cellStyle name="60% - Accent1 3" xfId="82" xr:uid="{9CBDEECA-0566-469A-8AE8-B5346F6DB800}"/>
    <cellStyle name="60% - Accent2" xfId="25" builtinId="36" customBuiltin="1"/>
    <cellStyle name="60% - Accent2 2" xfId="117" xr:uid="{96F310F3-8410-4C24-B8FE-1BA0B77705A9}"/>
    <cellStyle name="60% - Accent2 3" xfId="86" xr:uid="{BBF544D5-8F73-4BE2-90E7-733528CFA141}"/>
    <cellStyle name="60% - Accent3" xfId="29" builtinId="40" customBuiltin="1"/>
    <cellStyle name="60% - Accent3 2" xfId="120" xr:uid="{2D835C12-C0CA-4F9A-A2BD-A4656370164E}"/>
    <cellStyle name="60% - Accent3 3" xfId="90" xr:uid="{503EC9FC-1A3E-48BC-95BE-A7592D786C84}"/>
    <cellStyle name="60% - Accent4" xfId="33" builtinId="44" customBuiltin="1"/>
    <cellStyle name="60% - Accent4 2" xfId="123" xr:uid="{F030BB25-9DE9-4A52-91A3-110B12927A05}"/>
    <cellStyle name="60% - Accent4 3" xfId="94" xr:uid="{1D27AD33-3D38-4F11-A519-6681E0DD8818}"/>
    <cellStyle name="60% - Accent5" xfId="37" builtinId="48" customBuiltin="1"/>
    <cellStyle name="60% - Accent5 2" xfId="126" xr:uid="{158E4F78-6790-445E-9C77-AFAFA17501A8}"/>
    <cellStyle name="60% - Accent5 3" xfId="98" xr:uid="{B21EC5F9-1CA9-44EB-AE69-E13EDA1F8F27}"/>
    <cellStyle name="60% - Accent6" xfId="41" builtinId="52" customBuiltin="1"/>
    <cellStyle name="60% - Accent6 2" xfId="129" xr:uid="{A98B6771-BB04-4ABD-A774-061911780330}"/>
    <cellStyle name="60% - Accent6 3" xfId="102" xr:uid="{06AC547E-881C-41E5-9624-4A8B9BD7638B}"/>
    <cellStyle name="Accent1" xfId="18" builtinId="29" customBuiltin="1"/>
    <cellStyle name="Accent1 2" xfId="79" xr:uid="{26645E99-3CB0-4E1D-8B43-AD51F7684706}"/>
    <cellStyle name="Accent2" xfId="22" builtinId="33" customBuiltin="1"/>
    <cellStyle name="Accent2 2" xfId="83" xr:uid="{0C312EFC-C5EC-4E45-AEFD-36225B985B7A}"/>
    <cellStyle name="Accent3" xfId="26" builtinId="37" customBuiltin="1"/>
    <cellStyle name="Accent3 2" xfId="87" xr:uid="{1CA141A0-145C-4261-A64D-92C00EDCA46B}"/>
    <cellStyle name="Accent4" xfId="30" builtinId="41" customBuiltin="1"/>
    <cellStyle name="Accent4 2" xfId="91" xr:uid="{1F7F6A8F-C8A8-49C9-B661-1ADF99463747}"/>
    <cellStyle name="Accent5" xfId="34" builtinId="45" customBuiltin="1"/>
    <cellStyle name="Accent5 2" xfId="95" xr:uid="{AAC8CAFC-4CED-4E7B-8707-6F98053C61DB}"/>
    <cellStyle name="Accent6" xfId="38" builtinId="49" customBuiltin="1"/>
    <cellStyle name="Accent6 2" xfId="99" xr:uid="{EBB17EB6-48F9-4FD4-AFD3-DAF1187938C8}"/>
    <cellStyle name="Bad" xfId="7" builtinId="27" customBuiltin="1"/>
    <cellStyle name="Bad 2" xfId="68" xr:uid="{04D57AC8-CCF2-4BA8-BB44-E115C296E02B}"/>
    <cellStyle name="Calculation" xfId="11" builtinId="22" customBuiltin="1"/>
    <cellStyle name="Calculation 2" xfId="72" xr:uid="{62F787D1-69C9-4D2C-B5E8-94E587129237}"/>
    <cellStyle name="Check Cell" xfId="13" builtinId="23" customBuiltin="1"/>
    <cellStyle name="Check Cell 2" xfId="74" xr:uid="{E2265CDA-4C9E-4715-9080-52B02308097A}"/>
    <cellStyle name="Comma" xfId="60" builtinId="3"/>
    <cellStyle name="Comma 2" xfId="64" xr:uid="{E070899A-B9EE-4865-8F1F-00D36D967A7C}"/>
    <cellStyle name="Currency" xfId="61" builtinId="4"/>
    <cellStyle name="Currency 2" xfId="65" xr:uid="{97D6D0E9-D8AF-4B89-88C4-C0D390F41ABF}"/>
    <cellStyle name="Explanatory Text" xfId="16" builtinId="53" customBuiltin="1"/>
    <cellStyle name="Explanatory Text 2" xfId="77" xr:uid="{24F8AFFC-6E13-4592-9A65-2CB4C7113CF8}"/>
    <cellStyle name="Good" xfId="6" builtinId="26" customBuiltin="1"/>
    <cellStyle name="Good 2" xfId="67" xr:uid="{D9979535-3DEB-428F-A1B6-1FEC9ADA2D88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Input 2" xfId="70" xr:uid="{A5B3B9FF-08BC-43F3-8F5F-C73241E97D9D}"/>
    <cellStyle name="Linked Cell" xfId="12" builtinId="24" customBuiltin="1"/>
    <cellStyle name="Linked Cell 2" xfId="73" xr:uid="{DBFE965E-C860-400F-BF55-EE5F4A6CA589}"/>
    <cellStyle name="Neutral" xfId="8" builtinId="28" customBuiltin="1"/>
    <cellStyle name="Neutral 2" xfId="69" xr:uid="{6F1613CD-B94C-4C50-8B41-1619A2DC589B}"/>
    <cellStyle name="Normal" xfId="0" builtinId="0" customBuiltin="1"/>
    <cellStyle name="Normal 2" xfId="131" xr:uid="{7CFFDE5F-0006-4B6B-8A53-EC7021BE4606}"/>
    <cellStyle name="Normal 3" xfId="63" xr:uid="{8E8E6384-530D-4664-BF12-E128A4011C17}"/>
    <cellStyle name="Note" xfId="15" builtinId="10" customBuiltin="1"/>
    <cellStyle name="Note 2" xfId="111" xr:uid="{B82DDA5E-412F-425F-A3E0-394B17B1DFCB}"/>
    <cellStyle name="Note 3" xfId="76" xr:uid="{9905CD7D-6D39-4349-82D5-377422BE3D10}"/>
    <cellStyle name="Output" xfId="10" builtinId="21" customBuiltin="1"/>
    <cellStyle name="Output 2" xfId="71" xr:uid="{05E43642-B80D-4214-85F4-5B86AD11E8F7}"/>
    <cellStyle name="Percent" xfId="62" builtinId="5"/>
    <cellStyle name="Percent 2" xfId="66" xr:uid="{D8FE9207-EF40-417B-B9EE-A4205D3054F3}"/>
    <cellStyle name="sCurrency" xfId="45" xr:uid="{00000000-0005-0000-0000-000027000000}"/>
    <cellStyle name="sCurrency 2" xfId="134" xr:uid="{0D938224-7683-423C-93C5-209D65A4053B}"/>
    <cellStyle name="sDate" xfId="50" xr:uid="{00000000-0005-0000-0000-000028000000}"/>
    <cellStyle name="sDate 2" xfId="139" xr:uid="{366E2F9F-C2E4-4790-8435-072A70D38047}"/>
    <cellStyle name="sDecimal" xfId="43" xr:uid="{00000000-0005-0000-0000-000029000000}"/>
    <cellStyle name="sDecimal 2" xfId="133" xr:uid="{38B0E5E3-8F86-436D-83AB-0AC08B60C4D6}"/>
    <cellStyle name="sInteger" xfId="44" xr:uid="{00000000-0005-0000-0000-00002A000000}"/>
    <cellStyle name="sInteger 2" xfId="130" xr:uid="{D973ADA8-13FE-486A-B2D1-0077E72395BF}"/>
    <cellStyle name="sInteger_c" xfId="104" xr:uid="{55869A5C-C5F1-47A3-8CA1-6F0739F601E2}"/>
    <cellStyle name="sLongDate" xfId="51" xr:uid="{00000000-0005-0000-0000-00002B000000}"/>
    <cellStyle name="sLongDate 2" xfId="140" xr:uid="{4A3C6956-6C3E-40BB-9273-A9FA7ED84508}"/>
    <cellStyle name="sLongTime" xfId="53" xr:uid="{00000000-0005-0000-0000-00002C000000}"/>
    <cellStyle name="sLongTime 2" xfId="142" xr:uid="{C76B5D68-FAD1-48D5-9FE9-45ACE26FA2F9}"/>
    <cellStyle name="sMediumDate" xfId="52" xr:uid="{00000000-0005-0000-0000-00002D000000}"/>
    <cellStyle name="sMediumDate 2" xfId="141" xr:uid="{A4FF2678-DEC4-456F-BA21-69A5934FC258}"/>
    <cellStyle name="sMediumTime" xfId="54" xr:uid="{00000000-0005-0000-0000-00002E000000}"/>
    <cellStyle name="sMediumTime 2" xfId="143" xr:uid="{D86FE973-51B3-4BC5-97D4-E27A9ADB8268}"/>
    <cellStyle name="sNumber" xfId="42" xr:uid="{00000000-0005-0000-0000-00002F000000}"/>
    <cellStyle name="sNumber 2" xfId="132" xr:uid="{9DD85AD5-B8D8-4906-A553-53D310E88CE3}"/>
    <cellStyle name="sNumber_c" xfId="103" xr:uid="{1200B080-26F0-44BD-9738-D2336967C7BE}"/>
    <cellStyle name="sPercent" xfId="46" xr:uid="{00000000-0005-0000-0000-000030000000}"/>
    <cellStyle name="sPercent 2" xfId="135" xr:uid="{2910EB44-ED98-4CFE-BB03-BC98344807FF}"/>
    <cellStyle name="sPhone" xfId="57" xr:uid="{00000000-0005-0000-0000-000031000000}"/>
    <cellStyle name="sPhone 2" xfId="146" xr:uid="{07019229-D485-4A02-B153-BE18D379E763}"/>
    <cellStyle name="sPhoneExt" xfId="58" xr:uid="{00000000-0005-0000-0000-000032000000}"/>
    <cellStyle name="sPhoneExt 2" xfId="147" xr:uid="{D9165BD1-1804-452C-A810-7DFDAC4DEEA3}"/>
    <cellStyle name="sPhoneExt_c" xfId="109" xr:uid="{3A733B03-CC94-4051-8F5B-42D803B38CF0}"/>
    <cellStyle name="sRichText" xfId="56" xr:uid="{00000000-0005-0000-0000-000033000000}"/>
    <cellStyle name="sRichText 2" xfId="145" xr:uid="{8D09CBFC-C043-4C3A-903F-59432E50298E}"/>
    <cellStyle name="sRichText_c" xfId="108" xr:uid="{69C08514-CB80-4EAF-A21C-B919B7B1DD64}"/>
    <cellStyle name="sShortDate" xfId="48" xr:uid="{00000000-0005-0000-0000-000034000000}"/>
    <cellStyle name="sShortDate 2" xfId="137" xr:uid="{D1C58DE6-693A-4E95-8C31-019AF04A88F0}"/>
    <cellStyle name="sShortDate_c" xfId="105" xr:uid="{DC14AF6D-7A43-461A-9A01-F0BCE4F07F2B}"/>
    <cellStyle name="sShortTime" xfId="49" xr:uid="{00000000-0005-0000-0000-000035000000}"/>
    <cellStyle name="sShortTime 2" xfId="138" xr:uid="{944241FF-F285-4783-9157-5AE3A340D1EB}"/>
    <cellStyle name="sShortTime_c" xfId="106" xr:uid="{1CBE1D42-9198-454E-ACD9-8527FBE4437D}"/>
    <cellStyle name="sStandard" xfId="47" xr:uid="{00000000-0005-0000-0000-000036000000}"/>
    <cellStyle name="sStandard 2" xfId="136" xr:uid="{4B07D064-7B4A-4DFE-8DF6-8DFBBFC319E6}"/>
    <cellStyle name="sText" xfId="55" xr:uid="{00000000-0005-0000-0000-000037000000}"/>
    <cellStyle name="sText 2" xfId="144" xr:uid="{EBFBFD1F-4271-411A-9252-FC32159CF065}"/>
    <cellStyle name="sText_c" xfId="107" xr:uid="{B9A7844A-1D1D-484E-B02D-F09F9C41A80A}"/>
    <cellStyle name="sZip" xfId="59" xr:uid="{00000000-0005-0000-0000-000038000000}"/>
    <cellStyle name="sZip 2" xfId="148" xr:uid="{D9BA1EAF-C756-4813-A902-EC4AD36C8794}"/>
    <cellStyle name="sZip_c" xfId="110" xr:uid="{15405A8E-0C62-4616-82B1-C36AF84416B8}"/>
    <cellStyle name="Title" xfId="1" builtinId="15" customBuiltin="1"/>
    <cellStyle name="Total" xfId="17" builtinId="25" customBuiltin="1"/>
    <cellStyle name="Total 2" xfId="78" xr:uid="{0D319EE9-1AC1-4C1B-9F72-7887D12E7F93}"/>
    <cellStyle name="Warning Text" xfId="14" builtinId="11" customBuiltin="1"/>
    <cellStyle name="Warning Text 2" xfId="75" xr:uid="{A2B83721-D468-49CA-977A-9F44B5352319}"/>
  </cellStyles>
  <dxfs count="0"/>
  <tableStyles count="0" defaultTableStyle="TableStyleMedium2" defaultPivotStyle="PivotStyleLight16"/>
  <colors>
    <mruColors>
      <color rgb="FF154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1F4A-D5B0-4EB9-84A5-F62E44FAB693}">
  <sheetPr>
    <pageSetUpPr fitToPage="1"/>
  </sheetPr>
  <dimension ref="A1:N67"/>
  <sheetViews>
    <sheetView tabSelected="1" workbookViewId="0">
      <selection activeCell="A2" sqref="A2:I2"/>
    </sheetView>
  </sheetViews>
  <sheetFormatPr baseColWidth="10" defaultColWidth="9.1640625" defaultRowHeight="13"/>
  <cols>
    <col min="1" max="1" width="9.1640625" style="1" customWidth="1"/>
    <col min="2" max="2" width="18.33203125" style="1" customWidth="1"/>
    <col min="3" max="3" width="23.5" style="1" customWidth="1"/>
    <col min="4" max="4" width="15.1640625" style="1" customWidth="1"/>
    <col min="5" max="5" width="22.5" style="1" customWidth="1"/>
    <col min="6" max="6" width="14.5" style="1" customWidth="1"/>
    <col min="7" max="7" width="19.83203125" style="1" customWidth="1"/>
    <col min="8" max="8" width="18.6640625" style="1" customWidth="1"/>
    <col min="9" max="9" width="20.1640625" style="1" customWidth="1"/>
    <col min="10" max="12" width="9.1640625" style="1"/>
    <col min="13" max="13" width="15.83203125" style="1" customWidth="1"/>
    <col min="14" max="16384" width="9.1640625" style="1"/>
  </cols>
  <sheetData>
    <row r="1" spans="1:14" ht="14">
      <c r="A1" s="3"/>
      <c r="B1" s="612"/>
      <c r="C1" s="612"/>
      <c r="D1" s="612"/>
      <c r="E1" s="612"/>
      <c r="F1" s="612"/>
      <c r="G1" s="612"/>
      <c r="H1" s="612"/>
      <c r="I1" s="612"/>
      <c r="J1" s="609"/>
      <c r="K1" s="609"/>
    </row>
    <row r="2" spans="1:14" ht="28">
      <c r="A2" s="613" t="s">
        <v>0</v>
      </c>
      <c r="B2" s="613"/>
      <c r="C2" s="613"/>
      <c r="D2" s="613"/>
      <c r="E2" s="613"/>
      <c r="F2" s="613"/>
      <c r="G2" s="613"/>
      <c r="H2" s="613"/>
      <c r="I2" s="613"/>
      <c r="J2" s="609"/>
      <c r="K2" s="609"/>
    </row>
    <row r="3" spans="1:14" ht="18">
      <c r="A3" s="614" t="s">
        <v>1</v>
      </c>
      <c r="B3" s="614"/>
      <c r="C3" s="614"/>
      <c r="D3" s="614"/>
      <c r="E3" s="614"/>
      <c r="F3" s="614"/>
      <c r="G3" s="614"/>
      <c r="H3" s="614"/>
      <c r="I3" s="614"/>
      <c r="J3" s="609"/>
      <c r="K3" s="609"/>
    </row>
    <row r="4" spans="1:14" ht="16">
      <c r="A4" s="147"/>
      <c r="B4" s="608" t="s">
        <v>2</v>
      </c>
      <c r="C4" s="608"/>
      <c r="D4" s="608"/>
      <c r="E4" s="608"/>
      <c r="F4" s="608"/>
      <c r="G4" s="608"/>
      <c r="H4" s="608"/>
      <c r="I4" s="608"/>
      <c r="J4" s="609"/>
      <c r="K4" s="609"/>
    </row>
    <row r="5" spans="1:14" ht="60" customHeight="1">
      <c r="A5" s="610"/>
      <c r="B5" s="610"/>
      <c r="C5" s="611" t="s">
        <v>3</v>
      </c>
      <c r="D5" s="611"/>
      <c r="E5" s="611"/>
      <c r="F5" s="611"/>
      <c r="G5" s="611"/>
      <c r="H5" s="611"/>
      <c r="I5" s="14"/>
      <c r="J5" s="609"/>
      <c r="K5" s="609"/>
      <c r="L5" s="705"/>
      <c r="M5" s="705"/>
      <c r="N5" s="705"/>
    </row>
    <row r="6" spans="1:14" ht="19" thickBot="1">
      <c r="A6" s="15"/>
      <c r="B6" s="629" t="s">
        <v>4</v>
      </c>
      <c r="C6" s="630"/>
      <c r="D6" s="630"/>
      <c r="E6" s="630"/>
      <c r="F6" s="630"/>
      <c r="G6" s="630"/>
      <c r="H6" s="630"/>
      <c r="I6" s="631"/>
      <c r="J6" s="628"/>
      <c r="K6" s="609"/>
      <c r="L6" s="705"/>
      <c r="M6" s="705"/>
      <c r="N6" s="705"/>
    </row>
    <row r="7" spans="1:14" ht="16">
      <c r="A7" s="3"/>
      <c r="B7" s="615" t="s">
        <v>5</v>
      </c>
      <c r="C7" s="265" t="s">
        <v>6</v>
      </c>
      <c r="D7" s="265" t="s">
        <v>7</v>
      </c>
      <c r="E7" s="265" t="s">
        <v>8</v>
      </c>
      <c r="F7" s="265" t="s">
        <v>9</v>
      </c>
      <c r="G7" s="265"/>
      <c r="H7" s="265" t="s">
        <v>10</v>
      </c>
      <c r="I7" s="266"/>
      <c r="J7" s="609"/>
      <c r="K7" s="609"/>
      <c r="L7" s="705"/>
      <c r="M7" s="275"/>
      <c r="N7" s="705"/>
    </row>
    <row r="8" spans="1:14" ht="16">
      <c r="A8" s="3"/>
      <c r="B8" s="616"/>
      <c r="C8" s="246" t="s">
        <v>7</v>
      </c>
      <c r="D8" s="246" t="s">
        <v>11</v>
      </c>
      <c r="E8" s="246" t="s">
        <v>7</v>
      </c>
      <c r="F8" s="246" t="s">
        <v>12</v>
      </c>
      <c r="G8" s="246" t="s">
        <v>6</v>
      </c>
      <c r="H8" s="246" t="s">
        <v>13</v>
      </c>
      <c r="I8" s="247" t="s">
        <v>14</v>
      </c>
      <c r="J8" s="609"/>
      <c r="K8" s="609"/>
      <c r="L8" s="705"/>
      <c r="M8" s="705"/>
      <c r="N8" s="705"/>
    </row>
    <row r="9" spans="1:14" ht="17" thickBot="1">
      <c r="A9" s="3"/>
      <c r="B9" s="616"/>
      <c r="C9" s="246" t="s">
        <v>11</v>
      </c>
      <c r="D9" s="246" t="s">
        <v>15</v>
      </c>
      <c r="E9" s="246" t="s">
        <v>16</v>
      </c>
      <c r="F9" s="246" t="s">
        <v>17</v>
      </c>
      <c r="G9" s="246" t="s">
        <v>14</v>
      </c>
      <c r="H9" s="246" t="s">
        <v>18</v>
      </c>
      <c r="I9" s="247" t="s">
        <v>19</v>
      </c>
      <c r="J9" s="609"/>
      <c r="K9" s="609"/>
      <c r="L9" s="705"/>
      <c r="M9" s="479"/>
      <c r="N9" s="705"/>
    </row>
    <row r="10" spans="1:14" ht="16">
      <c r="A10" s="3"/>
      <c r="B10" s="234" t="s">
        <v>20</v>
      </c>
      <c r="C10" s="162">
        <v>15426176</v>
      </c>
      <c r="D10" s="163">
        <v>1.48</v>
      </c>
      <c r="E10" s="164">
        <v>37015195</v>
      </c>
      <c r="F10" s="165">
        <v>17035438</v>
      </c>
      <c r="G10" s="166">
        <v>60823414</v>
      </c>
      <c r="H10" s="167">
        <v>4.08</v>
      </c>
      <c r="I10" s="168">
        <v>5.85</v>
      </c>
      <c r="J10" s="609"/>
      <c r="K10" s="609"/>
      <c r="L10" s="705"/>
      <c r="M10" s="705"/>
      <c r="N10" s="706"/>
    </row>
    <row r="11" spans="1:14" ht="16">
      <c r="A11" s="3"/>
      <c r="B11" s="235" t="s">
        <v>21</v>
      </c>
      <c r="C11" s="169">
        <v>15011479</v>
      </c>
      <c r="D11" s="170">
        <v>1.44</v>
      </c>
      <c r="E11" s="171">
        <v>28549493</v>
      </c>
      <c r="F11" s="172">
        <v>29216695</v>
      </c>
      <c r="G11" s="173">
        <v>62330009</v>
      </c>
      <c r="H11" s="174">
        <v>4.22</v>
      </c>
      <c r="I11" s="175">
        <v>5.99</v>
      </c>
      <c r="J11" s="609"/>
      <c r="K11" s="609"/>
      <c r="L11" s="705"/>
      <c r="M11" s="705"/>
      <c r="N11" s="705"/>
    </row>
    <row r="12" spans="1:14" ht="16">
      <c r="A12" s="3"/>
      <c r="B12" s="235" t="s">
        <v>22</v>
      </c>
      <c r="C12" s="169">
        <v>14869562</v>
      </c>
      <c r="D12" s="170">
        <v>1.4053730307303742</v>
      </c>
      <c r="E12" s="171">
        <v>28549493</v>
      </c>
      <c r="F12" s="172">
        <v>25828209</v>
      </c>
      <c r="G12" s="173">
        <v>49290435</v>
      </c>
      <c r="H12" s="174">
        <v>5.6228208330886087</v>
      </c>
      <c r="I12" s="176">
        <v>4.6586071615269171</v>
      </c>
      <c r="J12" s="609"/>
      <c r="K12" s="609"/>
      <c r="L12" s="705"/>
      <c r="M12" s="705"/>
      <c r="N12" s="705"/>
    </row>
    <row r="13" spans="1:14" ht="16">
      <c r="A13" s="3"/>
      <c r="B13" s="235" t="s">
        <v>23</v>
      </c>
      <c r="C13" s="177">
        <v>14777412</v>
      </c>
      <c r="D13" s="170">
        <v>1.39986675254272</v>
      </c>
      <c r="E13" s="171">
        <v>29795459</v>
      </c>
      <c r="F13" s="172">
        <v>31041395</v>
      </c>
      <c r="G13" s="173">
        <v>63875834</v>
      </c>
      <c r="H13" s="174">
        <v>4.4799405789363167</v>
      </c>
      <c r="I13" s="176">
        <v>6.0509686207258815</v>
      </c>
      <c r="J13" s="609"/>
      <c r="K13" s="609"/>
      <c r="L13" s="705"/>
      <c r="M13" s="705"/>
      <c r="N13" s="705"/>
    </row>
    <row r="14" spans="1:14" ht="17" thickBot="1">
      <c r="A14" s="3"/>
      <c r="B14" s="236" t="s">
        <v>24</v>
      </c>
      <c r="C14" s="178">
        <v>14645402</v>
      </c>
      <c r="D14" s="179">
        <v>1.3680383634319979</v>
      </c>
      <c r="E14" s="180">
        <v>32937462</v>
      </c>
      <c r="F14" s="181">
        <v>19194319</v>
      </c>
      <c r="G14" s="182">
        <v>55042902</v>
      </c>
      <c r="H14" s="183">
        <v>5.6064315302634302</v>
      </c>
      <c r="I14" s="184">
        <v>5.141600180768533</v>
      </c>
      <c r="J14" s="609"/>
      <c r="K14" s="609"/>
      <c r="L14" s="705"/>
      <c r="M14" s="705"/>
      <c r="N14" s="705"/>
    </row>
    <row r="15" spans="1:14" ht="17" thickBot="1">
      <c r="A15" s="3"/>
      <c r="B15" s="237" t="s">
        <v>25</v>
      </c>
      <c r="C15" s="203">
        <f t="shared" ref="C15:I15" si="0">(C14-C13)/C13</f>
        <v>-8.9332286329974423E-3</v>
      </c>
      <c r="D15" s="204">
        <f t="shared" si="0"/>
        <v>-2.2736727658478156E-2</v>
      </c>
      <c r="E15" s="204">
        <f t="shared" si="0"/>
        <v>0.10545241138926573</v>
      </c>
      <c r="F15" s="204">
        <f t="shared" si="0"/>
        <v>-0.38165411058362553</v>
      </c>
      <c r="G15" s="204">
        <f t="shared" si="0"/>
        <v>-0.1382828441817292</v>
      </c>
      <c r="H15" s="204">
        <v>0.25145220823321257</v>
      </c>
      <c r="I15" s="205">
        <v>-0.15028477206815519</v>
      </c>
      <c r="J15" s="146"/>
      <c r="K15" s="146"/>
    </row>
    <row r="16" spans="1:14" ht="17.25" customHeight="1" thickBot="1">
      <c r="A16" s="3"/>
      <c r="B16" s="237" t="s">
        <v>26</v>
      </c>
      <c r="C16" s="154"/>
      <c r="D16" s="155"/>
      <c r="E16" s="155"/>
      <c r="F16" s="155"/>
      <c r="G16" s="155"/>
      <c r="H16" s="155"/>
      <c r="I16" s="156"/>
      <c r="J16" s="609"/>
      <c r="K16" s="609"/>
    </row>
    <row r="17" spans="1:11" ht="19" thickBot="1">
      <c r="A17" s="15"/>
      <c r="B17" s="617" t="s">
        <v>27</v>
      </c>
      <c r="C17" s="618"/>
      <c r="D17" s="618"/>
      <c r="E17" s="618"/>
      <c r="F17" s="618"/>
      <c r="G17" s="618"/>
      <c r="H17" s="618"/>
      <c r="I17" s="619"/>
      <c r="J17" s="609"/>
      <c r="K17" s="609"/>
    </row>
    <row r="18" spans="1:11" ht="16">
      <c r="A18" s="3"/>
      <c r="B18" s="620" t="s">
        <v>5</v>
      </c>
      <c r="C18" s="248" t="s">
        <v>28</v>
      </c>
      <c r="D18" s="249" t="s">
        <v>29</v>
      </c>
      <c r="E18" s="249" t="s">
        <v>28</v>
      </c>
      <c r="F18" s="249" t="s">
        <v>30</v>
      </c>
      <c r="G18" s="249" t="s">
        <v>28</v>
      </c>
      <c r="H18" s="249" t="s">
        <v>28</v>
      </c>
      <c r="I18" s="250" t="s">
        <v>10</v>
      </c>
      <c r="J18" s="609"/>
      <c r="K18" s="609"/>
    </row>
    <row r="19" spans="1:11" ht="17" thickBot="1">
      <c r="A19" s="3"/>
      <c r="B19" s="621"/>
      <c r="C19" s="251" t="s">
        <v>31</v>
      </c>
      <c r="D19" s="252" t="s">
        <v>32</v>
      </c>
      <c r="E19" s="252" t="s">
        <v>33</v>
      </c>
      <c r="F19" s="252" t="s">
        <v>32</v>
      </c>
      <c r="G19" s="252" t="s">
        <v>34</v>
      </c>
      <c r="H19" s="252" t="s">
        <v>10</v>
      </c>
      <c r="I19" s="253" t="s">
        <v>35</v>
      </c>
      <c r="J19" s="609"/>
      <c r="K19" s="609"/>
    </row>
    <row r="20" spans="1:11" ht="16">
      <c r="A20" s="3"/>
      <c r="B20" s="234" t="s">
        <v>20</v>
      </c>
      <c r="C20" s="185">
        <v>255841940.61331961</v>
      </c>
      <c r="D20" s="186">
        <v>24.595551282000663</v>
      </c>
      <c r="E20" s="186">
        <v>16398447.563341925</v>
      </c>
      <c r="F20" s="186">
        <v>1.5764766989434611</v>
      </c>
      <c r="G20" s="186">
        <v>1997917.1096660397</v>
      </c>
      <c r="H20" s="186">
        <v>286441461.30866587</v>
      </c>
      <c r="I20" s="187">
        <v>27.537258488656548</v>
      </c>
      <c r="J20" s="609"/>
      <c r="K20" s="609"/>
    </row>
    <row r="21" spans="1:11" ht="16">
      <c r="A21" s="3"/>
      <c r="B21" s="235" t="s">
        <v>21</v>
      </c>
      <c r="C21" s="188">
        <v>266156301.88892102</v>
      </c>
      <c r="D21" s="189">
        <v>25.432538993940771</v>
      </c>
      <c r="E21" s="189">
        <v>16292737.977076951</v>
      </c>
      <c r="F21" s="189">
        <v>1.556850959302112</v>
      </c>
      <c r="G21" s="189">
        <v>1803962.3416777477</v>
      </c>
      <c r="H21" s="189">
        <v>301848374.02635336</v>
      </c>
      <c r="I21" s="190">
        <v>28.843091402309579</v>
      </c>
      <c r="J21" s="609"/>
      <c r="K21" s="609"/>
    </row>
    <row r="22" spans="1:11" ht="16">
      <c r="A22" s="3"/>
      <c r="B22" s="235" t="s">
        <v>22</v>
      </c>
      <c r="C22" s="188">
        <v>274627527.3693313</v>
      </c>
      <c r="D22" s="189">
        <v>26.187205387170518</v>
      </c>
      <c r="E22" s="189">
        <v>15962964.076213581</v>
      </c>
      <c r="F22" s="189">
        <v>1.5221541076239258</v>
      </c>
      <c r="G22" s="189">
        <v>3636346.9838334308</v>
      </c>
      <c r="H22" s="189">
        <v>311952837.18499064</v>
      </c>
      <c r="I22" s="190">
        <v>29.746373558130784</v>
      </c>
      <c r="J22" s="609"/>
      <c r="K22" s="609"/>
    </row>
    <row r="23" spans="1:11" ht="16">
      <c r="A23" s="3"/>
      <c r="B23" s="235" t="s">
        <v>23</v>
      </c>
      <c r="C23" s="188">
        <v>261438625.40570757</v>
      </c>
      <c r="D23" s="189">
        <v>24.766125457957145</v>
      </c>
      <c r="E23" s="189">
        <v>15601550.094072431</v>
      </c>
      <c r="F23" s="189">
        <v>1.4779374943881782</v>
      </c>
      <c r="G23" s="189">
        <v>3909060.2570141251</v>
      </c>
      <c r="H23" s="189">
        <v>306247778.80312675</v>
      </c>
      <c r="I23" s="190">
        <v>29.010904181771163</v>
      </c>
      <c r="J23" s="609"/>
      <c r="K23" s="609"/>
    </row>
    <row r="24" spans="1:11" ht="17" thickBot="1">
      <c r="A24" s="3"/>
      <c r="B24" s="236" t="s">
        <v>24</v>
      </c>
      <c r="C24" s="191">
        <v>262392521.94999999</v>
      </c>
      <c r="D24" s="192">
        <v>24.510289052173</v>
      </c>
      <c r="E24" s="192">
        <v>15182131</v>
      </c>
      <c r="F24" s="192">
        <v>1.4181746357423444</v>
      </c>
      <c r="G24" s="192">
        <v>3177023.13</v>
      </c>
      <c r="H24" s="192">
        <v>308256832.29000002</v>
      </c>
      <c r="I24" s="193">
        <v>28.794509864785102</v>
      </c>
      <c r="J24" s="609"/>
      <c r="K24" s="609"/>
    </row>
    <row r="25" spans="1:11" ht="17" thickBot="1">
      <c r="A25" s="3"/>
      <c r="B25" s="237" t="s">
        <v>25</v>
      </c>
      <c r="C25" s="203">
        <f t="shared" ref="C25:I25" si="1">(C24-C23)/C23</f>
        <v>3.6486442766907054E-3</v>
      </c>
      <c r="D25" s="204">
        <f t="shared" si="1"/>
        <v>-1.033009407218142E-2</v>
      </c>
      <c r="E25" s="204">
        <f t="shared" si="1"/>
        <v>-2.6883168117492577E-2</v>
      </c>
      <c r="F25" s="204">
        <f t="shared" si="1"/>
        <v>-4.0436661816049192E-2</v>
      </c>
      <c r="G25" s="204">
        <f t="shared" si="1"/>
        <v>-0.1872667799634484</v>
      </c>
      <c r="H25" s="204">
        <f t="shared" si="1"/>
        <v>6.5602222315702128E-3</v>
      </c>
      <c r="I25" s="205">
        <f t="shared" si="1"/>
        <v>-7.4590683430691461E-3</v>
      </c>
      <c r="J25" s="146"/>
      <c r="K25" s="146"/>
    </row>
    <row r="26" spans="1:11" ht="16.5" customHeight="1" thickBot="1">
      <c r="A26" s="15"/>
      <c r="B26" s="237" t="s">
        <v>26</v>
      </c>
      <c r="C26" s="154"/>
      <c r="D26" s="155"/>
      <c r="E26" s="155"/>
      <c r="F26" s="155"/>
      <c r="G26" s="155"/>
      <c r="H26" s="155"/>
      <c r="I26" s="156"/>
      <c r="J26" s="609"/>
      <c r="K26" s="609"/>
    </row>
    <row r="27" spans="1:11" ht="19" thickBot="1">
      <c r="A27" s="3"/>
      <c r="B27" s="617" t="s">
        <v>36</v>
      </c>
      <c r="C27" s="618"/>
      <c r="D27" s="618"/>
      <c r="E27" s="618"/>
      <c r="F27" s="618"/>
      <c r="G27" s="618"/>
      <c r="H27" s="618"/>
      <c r="I27" s="619"/>
      <c r="J27" s="609"/>
      <c r="K27" s="609"/>
    </row>
    <row r="28" spans="1:11" ht="16">
      <c r="A28" s="3"/>
      <c r="B28" s="632" t="s">
        <v>5</v>
      </c>
      <c r="C28" s="240" t="s">
        <v>28</v>
      </c>
      <c r="D28" s="240" t="s">
        <v>37</v>
      </c>
      <c r="E28" s="240" t="s">
        <v>28</v>
      </c>
      <c r="F28" s="240" t="s">
        <v>12</v>
      </c>
      <c r="G28" s="240" t="s">
        <v>28</v>
      </c>
      <c r="H28" s="240" t="s">
        <v>38</v>
      </c>
      <c r="I28" s="241" t="s">
        <v>6</v>
      </c>
      <c r="J28" s="609"/>
      <c r="K28" s="609"/>
    </row>
    <row r="29" spans="1:11" ht="17" thickBot="1">
      <c r="A29" s="3"/>
      <c r="B29" s="633"/>
      <c r="C29" s="238" t="s">
        <v>39</v>
      </c>
      <c r="D29" s="238" t="s">
        <v>32</v>
      </c>
      <c r="E29" s="238" t="s">
        <v>40</v>
      </c>
      <c r="F29" s="238" t="s">
        <v>32</v>
      </c>
      <c r="G29" s="238" t="s">
        <v>41</v>
      </c>
      <c r="H29" s="238" t="s">
        <v>32</v>
      </c>
      <c r="I29" s="239" t="s">
        <v>32</v>
      </c>
      <c r="J29" s="609"/>
      <c r="K29" s="609"/>
    </row>
    <row r="30" spans="1:11" ht="16">
      <c r="A30" s="3"/>
      <c r="B30" s="234" t="s">
        <v>20</v>
      </c>
      <c r="C30" s="194">
        <v>193428677.84796384</v>
      </c>
      <c r="D30" s="195">
        <v>18.595406812558771</v>
      </c>
      <c r="E30" s="195">
        <v>32786383.933120769</v>
      </c>
      <c r="F30" s="195">
        <v>3.1519428966387841</v>
      </c>
      <c r="G30" s="195">
        <v>50002803.867394798</v>
      </c>
      <c r="H30" s="195">
        <v>4.807055965163757</v>
      </c>
      <c r="I30" s="196">
        <v>26.554405674361313</v>
      </c>
      <c r="J30" s="609"/>
      <c r="K30" s="609"/>
    </row>
    <row r="31" spans="1:11" ht="16">
      <c r="A31" s="3"/>
      <c r="B31" s="235" t="s">
        <v>21</v>
      </c>
      <c r="C31" s="197">
        <v>200052316.16278353</v>
      </c>
      <c r="D31" s="198">
        <v>19.115979202932955</v>
      </c>
      <c r="E31" s="198">
        <v>31662324.299454629</v>
      </c>
      <c r="F31" s="198">
        <v>3.0254902539213466</v>
      </c>
      <c r="G31" s="198">
        <v>49665805.789693788</v>
      </c>
      <c r="H31" s="198">
        <v>4.7458111397228402</v>
      </c>
      <c r="I31" s="199">
        <v>26.887280596577142</v>
      </c>
      <c r="J31" s="609"/>
      <c r="K31" s="609"/>
    </row>
    <row r="32" spans="1:11" ht="16">
      <c r="A32" s="3"/>
      <c r="B32" s="235" t="s">
        <v>22</v>
      </c>
      <c r="C32" s="197">
        <v>193506512.12638822</v>
      </c>
      <c r="D32" s="198">
        <v>18.451882174192512</v>
      </c>
      <c r="E32" s="198">
        <v>31273982.172737285</v>
      </c>
      <c r="F32" s="198">
        <v>2.9821416748612473</v>
      </c>
      <c r="G32" s="198">
        <v>47944187.011226326</v>
      </c>
      <c r="H32" s="198">
        <v>4.5717349764993225</v>
      </c>
      <c r="I32" s="199">
        <v>26.005758825553084</v>
      </c>
      <c r="J32" s="609"/>
      <c r="K32" s="609"/>
    </row>
    <row r="33" spans="1:11" ht="16">
      <c r="A33" s="3"/>
      <c r="B33" s="235" t="s">
        <v>23</v>
      </c>
      <c r="C33" s="197">
        <v>197718062.09973913</v>
      </c>
      <c r="D33" s="198">
        <v>18.729865656489945</v>
      </c>
      <c r="E33" s="198">
        <v>29185308.343627036</v>
      </c>
      <c r="F33" s="198">
        <v>2.7647292240989985</v>
      </c>
      <c r="G33" s="198">
        <v>48833169.719551995</v>
      </c>
      <c r="H33" s="198">
        <v>4.6259744745343037</v>
      </c>
      <c r="I33" s="199">
        <v>26.120569355123244</v>
      </c>
      <c r="J33" s="609"/>
      <c r="K33" s="609"/>
    </row>
    <row r="34" spans="1:11" ht="17" thickBot="1">
      <c r="A34" s="15"/>
      <c r="B34" s="236" t="s">
        <v>24</v>
      </c>
      <c r="C34" s="200">
        <v>204612113.34999999</v>
      </c>
      <c r="D34" s="201">
        <v>19.112976256008299</v>
      </c>
      <c r="E34" s="201">
        <v>29226941.759999998</v>
      </c>
      <c r="F34" s="201">
        <v>2.7301113054781774</v>
      </c>
      <c r="G34" s="201">
        <v>54320993.299999997</v>
      </c>
      <c r="H34" s="201">
        <v>5.074166129009809</v>
      </c>
      <c r="I34" s="202">
        <v>26.917253690496281</v>
      </c>
      <c r="J34" s="609"/>
      <c r="K34" s="609"/>
    </row>
    <row r="35" spans="1:11" ht="17" thickBot="1">
      <c r="A35" s="15"/>
      <c r="B35" s="237" t="s">
        <v>25</v>
      </c>
      <c r="C35" s="203">
        <f t="shared" ref="C35:I35" si="2">(C34-C33)/C33</f>
        <v>3.4868090335536193E-2</v>
      </c>
      <c r="D35" s="204">
        <f t="shared" si="2"/>
        <v>2.0454530029456176E-2</v>
      </c>
      <c r="E35" s="204">
        <f t="shared" si="2"/>
        <v>1.4265196681416408E-3</v>
      </c>
      <c r="F35" s="204">
        <f t="shared" si="2"/>
        <v>-1.2521269106236894E-2</v>
      </c>
      <c r="G35" s="204">
        <f t="shared" si="2"/>
        <v>0.11237901639325222</v>
      </c>
      <c r="H35" s="204">
        <f t="shared" si="2"/>
        <v>9.688589008494794E-2</v>
      </c>
      <c r="I35" s="205">
        <f t="shared" si="2"/>
        <v>3.0500266841112195E-2</v>
      </c>
      <c r="J35" s="146"/>
      <c r="K35" s="146"/>
    </row>
    <row r="36" spans="1:11" ht="17.25" customHeight="1" thickBot="1">
      <c r="A36" s="3"/>
      <c r="B36" s="237" t="s">
        <v>26</v>
      </c>
      <c r="C36" s="154"/>
      <c r="D36" s="155"/>
      <c r="E36" s="155"/>
      <c r="F36" s="155"/>
      <c r="G36" s="155"/>
      <c r="H36" s="155"/>
      <c r="I36" s="156"/>
      <c r="J36" s="609"/>
      <c r="K36" s="609"/>
    </row>
    <row r="37" spans="1:11" ht="19" thickBot="1">
      <c r="A37" s="3"/>
      <c r="B37" s="623" t="s">
        <v>42</v>
      </c>
      <c r="C37" s="624"/>
      <c r="D37" s="624"/>
      <c r="E37" s="624"/>
      <c r="F37" s="624"/>
      <c r="G37" s="624"/>
      <c r="H37" s="624"/>
      <c r="I37" s="625"/>
      <c r="J37" s="609"/>
      <c r="K37" s="609"/>
    </row>
    <row r="38" spans="1:11" ht="16">
      <c r="A38" s="3"/>
      <c r="B38" s="626" t="s">
        <v>5</v>
      </c>
      <c r="C38" s="242"/>
      <c r="D38" s="242" t="s">
        <v>43</v>
      </c>
      <c r="E38" s="242"/>
      <c r="F38" s="242" t="s">
        <v>44</v>
      </c>
      <c r="G38" s="242"/>
      <c r="H38" s="242" t="s">
        <v>45</v>
      </c>
      <c r="I38" s="243"/>
      <c r="J38" s="609"/>
      <c r="K38" s="609"/>
    </row>
    <row r="39" spans="1:11" ht="16">
      <c r="A39" s="3"/>
      <c r="B39" s="627"/>
      <c r="C39" s="238" t="s">
        <v>43</v>
      </c>
      <c r="D39" s="238" t="s">
        <v>46</v>
      </c>
      <c r="E39" s="238" t="s">
        <v>47</v>
      </c>
      <c r="F39" s="238" t="s">
        <v>48</v>
      </c>
      <c r="G39" s="238" t="s">
        <v>49</v>
      </c>
      <c r="H39" s="238" t="s">
        <v>50</v>
      </c>
      <c r="I39" s="239" t="s">
        <v>51</v>
      </c>
      <c r="J39" s="609"/>
      <c r="K39" s="609"/>
    </row>
    <row r="40" spans="1:11" ht="17" thickBot="1">
      <c r="A40" s="3"/>
      <c r="B40" s="627"/>
      <c r="C40" s="238" t="s">
        <v>46</v>
      </c>
      <c r="D40" s="238" t="s">
        <v>15</v>
      </c>
      <c r="E40" s="238" t="s">
        <v>48</v>
      </c>
      <c r="F40" s="238" t="s">
        <v>15</v>
      </c>
      <c r="G40" s="238" t="s">
        <v>52</v>
      </c>
      <c r="H40" s="238" t="s">
        <v>17</v>
      </c>
      <c r="I40" s="239" t="s">
        <v>53</v>
      </c>
      <c r="J40" s="609"/>
      <c r="K40" s="609"/>
    </row>
    <row r="41" spans="1:11" ht="16">
      <c r="A41" s="3"/>
      <c r="B41" s="234" t="s">
        <v>20</v>
      </c>
      <c r="C41" s="206">
        <v>7345879</v>
      </c>
      <c r="D41" s="207">
        <v>0.71</v>
      </c>
      <c r="E41" s="208">
        <v>30188495</v>
      </c>
      <c r="F41" s="207">
        <v>2.9</v>
      </c>
      <c r="G41" s="208">
        <v>6276545</v>
      </c>
      <c r="H41" s="208">
        <v>4902927</v>
      </c>
      <c r="I41" s="209">
        <v>952238</v>
      </c>
      <c r="J41" s="609"/>
      <c r="K41" s="609"/>
    </row>
    <row r="42" spans="1:11" ht="16">
      <c r="A42" s="3"/>
      <c r="B42" s="235" t="s">
        <v>21</v>
      </c>
      <c r="C42" s="210">
        <v>5528463</v>
      </c>
      <c r="D42" s="211">
        <v>0.53</v>
      </c>
      <c r="E42" s="212">
        <v>21615878</v>
      </c>
      <c r="F42" s="211">
        <v>2.08</v>
      </c>
      <c r="G42" s="212">
        <v>5813804</v>
      </c>
      <c r="H42" s="212">
        <v>3242265</v>
      </c>
      <c r="I42" s="213">
        <v>739642</v>
      </c>
      <c r="J42" s="609"/>
      <c r="K42" s="609"/>
    </row>
    <row r="43" spans="1:11" ht="16">
      <c r="A43" s="3"/>
      <c r="B43" s="235" t="s">
        <v>22</v>
      </c>
      <c r="C43" s="210">
        <v>3323950</v>
      </c>
      <c r="D43" s="211">
        <v>0.31415785384238132</v>
      </c>
      <c r="E43" s="212">
        <v>8973261</v>
      </c>
      <c r="F43" s="211">
        <v>0.8480935085448158</v>
      </c>
      <c r="G43" s="212">
        <v>5721290</v>
      </c>
      <c r="H43" s="212">
        <v>785088</v>
      </c>
      <c r="I43" s="213">
        <v>711955</v>
      </c>
      <c r="J43" s="609"/>
      <c r="K43" s="609"/>
    </row>
    <row r="44" spans="1:11" ht="16">
      <c r="A44" s="15"/>
      <c r="B44" s="235" t="s">
        <v>23</v>
      </c>
      <c r="C44" s="210">
        <v>4075758</v>
      </c>
      <c r="D44" s="211">
        <v>0.38609724866641237</v>
      </c>
      <c r="E44" s="212">
        <v>15775759</v>
      </c>
      <c r="F44" s="211">
        <v>1.4944403336813403</v>
      </c>
      <c r="G44" s="212">
        <v>5912133</v>
      </c>
      <c r="H44" s="212">
        <v>1599420</v>
      </c>
      <c r="I44" s="213">
        <v>956967</v>
      </c>
      <c r="J44" s="609"/>
      <c r="K44" s="609"/>
    </row>
    <row r="45" spans="1:11" ht="16">
      <c r="A45" s="3"/>
      <c r="B45" s="244" t="s">
        <v>24</v>
      </c>
      <c r="C45" s="214">
        <v>4294145</v>
      </c>
      <c r="D45" s="215">
        <v>0.4011194160556123</v>
      </c>
      <c r="E45" s="214">
        <v>19240369</v>
      </c>
      <c r="F45" s="215">
        <v>1.7972577958998834</v>
      </c>
      <c r="G45" s="214">
        <v>5169819</v>
      </c>
      <c r="H45" s="214">
        <v>1918366</v>
      </c>
      <c r="I45" s="216">
        <v>985303</v>
      </c>
      <c r="J45" s="609"/>
      <c r="K45" s="609"/>
    </row>
    <row r="46" spans="1:11" ht="17" thickBot="1">
      <c r="A46" s="3"/>
      <c r="B46" s="702" t="s">
        <v>25</v>
      </c>
      <c r="C46" s="703">
        <f t="shared" ref="C46:I46" si="3">(C45-C44)/C44</f>
        <v>5.3581934943144317E-2</v>
      </c>
      <c r="D46" s="703">
        <f t="shared" si="3"/>
        <v>3.8907729700449284E-2</v>
      </c>
      <c r="E46" s="703">
        <f t="shared" si="3"/>
        <v>0.21961605777573048</v>
      </c>
      <c r="F46" s="703">
        <f t="shared" si="3"/>
        <v>0.20262934249947306</v>
      </c>
      <c r="G46" s="703">
        <f t="shared" si="3"/>
        <v>-0.12555773017961538</v>
      </c>
      <c r="H46" s="703">
        <f t="shared" si="3"/>
        <v>0.19941353740731016</v>
      </c>
      <c r="I46" s="704">
        <f t="shared" si="3"/>
        <v>2.9610216444245205E-2</v>
      </c>
      <c r="J46" s="146"/>
      <c r="K46" s="146"/>
    </row>
    <row r="47" spans="1:11" ht="18" customHeight="1" thickBot="1">
      <c r="A47" s="3"/>
      <c r="B47" s="267" t="s">
        <v>26</v>
      </c>
      <c r="C47" s="245"/>
      <c r="D47" s="245"/>
      <c r="E47" s="245"/>
      <c r="F47" s="245"/>
      <c r="G47" s="245"/>
      <c r="H47" s="245"/>
      <c r="I47" s="268"/>
      <c r="J47" s="609"/>
      <c r="K47" s="609"/>
    </row>
    <row r="48" spans="1:11" ht="19" thickBot="1">
      <c r="A48" s="3"/>
      <c r="B48" s="623" t="s">
        <v>54</v>
      </c>
      <c r="C48" s="624"/>
      <c r="D48" s="624"/>
      <c r="E48" s="624"/>
      <c r="F48" s="624"/>
      <c r="G48" s="624"/>
      <c r="H48" s="624"/>
      <c r="I48" s="625"/>
      <c r="J48" s="609"/>
      <c r="K48" s="609"/>
    </row>
    <row r="49" spans="1:11" ht="16">
      <c r="A49" s="3"/>
      <c r="B49" s="626" t="s">
        <v>5</v>
      </c>
      <c r="C49" s="242" t="s">
        <v>6</v>
      </c>
      <c r="D49" s="242" t="s">
        <v>55</v>
      </c>
      <c r="E49" s="242" t="s">
        <v>56</v>
      </c>
      <c r="F49" s="242" t="s">
        <v>6</v>
      </c>
      <c r="G49" s="242" t="s">
        <v>6</v>
      </c>
      <c r="H49" s="242" t="s">
        <v>57</v>
      </c>
      <c r="I49" s="243" t="s">
        <v>58</v>
      </c>
      <c r="J49" s="609"/>
      <c r="K49" s="609"/>
    </row>
    <row r="50" spans="1:11" ht="17" thickBot="1">
      <c r="A50" s="3"/>
      <c r="B50" s="627"/>
      <c r="C50" s="238" t="s">
        <v>59</v>
      </c>
      <c r="D50" s="238" t="s">
        <v>56</v>
      </c>
      <c r="E50" s="238" t="s">
        <v>15</v>
      </c>
      <c r="F50" s="238" t="s">
        <v>60</v>
      </c>
      <c r="G50" s="238" t="s">
        <v>61</v>
      </c>
      <c r="H50" s="238" t="s">
        <v>62</v>
      </c>
      <c r="I50" s="239" t="s">
        <v>63</v>
      </c>
      <c r="J50" s="609"/>
      <c r="K50" s="609"/>
    </row>
    <row r="51" spans="1:11" ht="16">
      <c r="A51" s="3"/>
      <c r="B51" s="234" t="s">
        <v>20</v>
      </c>
      <c r="C51" s="217">
        <v>155045</v>
      </c>
      <c r="D51" s="218">
        <v>3366256</v>
      </c>
      <c r="E51" s="219">
        <v>0.32</v>
      </c>
      <c r="F51" s="218">
        <v>800</v>
      </c>
      <c r="G51" s="218">
        <v>3108</v>
      </c>
      <c r="H51" s="219">
        <v>7.47</v>
      </c>
      <c r="I51" s="220">
        <v>0.25700000000000001</v>
      </c>
      <c r="J51" s="609"/>
      <c r="K51" s="609"/>
    </row>
    <row r="52" spans="1:11" ht="16">
      <c r="A52" s="3"/>
      <c r="B52" s="235" t="s">
        <v>21</v>
      </c>
      <c r="C52" s="221">
        <v>112056</v>
      </c>
      <c r="D52" s="222">
        <v>2680789</v>
      </c>
      <c r="E52" s="223">
        <v>0.26</v>
      </c>
      <c r="F52" s="222">
        <v>771</v>
      </c>
      <c r="G52" s="222">
        <v>3121</v>
      </c>
      <c r="H52" s="223">
        <v>7.5</v>
      </c>
      <c r="I52" s="224">
        <v>0.247</v>
      </c>
      <c r="J52" s="609"/>
      <c r="K52" s="609"/>
    </row>
    <row r="53" spans="1:11" ht="16">
      <c r="A53" s="146"/>
      <c r="B53" s="235" t="s">
        <v>22</v>
      </c>
      <c r="C53" s="221">
        <v>39146</v>
      </c>
      <c r="D53" s="222">
        <v>966266</v>
      </c>
      <c r="E53" s="223">
        <v>9.1325095985457794E-2</v>
      </c>
      <c r="F53" s="222">
        <v>781.17</v>
      </c>
      <c r="G53" s="222">
        <v>2299.9899999999998</v>
      </c>
      <c r="H53" s="223">
        <v>5.4344975274819003</v>
      </c>
      <c r="I53" s="224">
        <v>0.33964060713307448</v>
      </c>
      <c r="J53" s="609"/>
      <c r="K53" s="609"/>
    </row>
    <row r="54" spans="1:11" ht="16">
      <c r="A54" s="146"/>
      <c r="B54" s="235" t="s">
        <v>23</v>
      </c>
      <c r="C54" s="225">
        <v>84987</v>
      </c>
      <c r="D54" s="226">
        <v>1604960</v>
      </c>
      <c r="E54" s="227">
        <v>0.15203813381943804</v>
      </c>
      <c r="F54" s="226">
        <v>789.91999999999985</v>
      </c>
      <c r="G54" s="226">
        <v>3149.4000000000005</v>
      </c>
      <c r="H54" s="227">
        <v>7.4585799435957636</v>
      </c>
      <c r="I54" s="228">
        <v>0.25081602844986339</v>
      </c>
      <c r="J54" s="609"/>
      <c r="K54" s="609"/>
    </row>
    <row r="55" spans="1:11" ht="17" thickBot="1">
      <c r="A55" s="146"/>
      <c r="B55" s="236" t="s">
        <v>24</v>
      </c>
      <c r="C55" s="229">
        <v>118681</v>
      </c>
      <c r="D55" s="230">
        <v>2581463</v>
      </c>
      <c r="E55" s="231">
        <v>0.24113646165398911</v>
      </c>
      <c r="F55" s="232">
        <v>885.3399999999998</v>
      </c>
      <c r="G55" s="232">
        <v>3309.52</v>
      </c>
      <c r="H55" s="231">
        <v>7.7286207721465505</v>
      </c>
      <c r="I55" s="233">
        <v>0.26751311368415959</v>
      </c>
      <c r="J55" s="609"/>
      <c r="K55" s="609"/>
    </row>
    <row r="56" spans="1:11" ht="17" thickBot="1">
      <c r="A56" s="146"/>
      <c r="B56" s="237" t="s">
        <v>25</v>
      </c>
      <c r="C56" s="203">
        <f t="shared" ref="C56:I56" si="4">(C55-C54)/C54</f>
        <v>0.39646063515596502</v>
      </c>
      <c r="D56" s="204">
        <f t="shared" si="4"/>
        <v>0.60842824743295787</v>
      </c>
      <c r="E56" s="204">
        <f t="shared" si="4"/>
        <v>0.58602618695889219</v>
      </c>
      <c r="F56" s="204">
        <f t="shared" si="4"/>
        <v>0.12079704273850514</v>
      </c>
      <c r="G56" s="204">
        <f t="shared" si="4"/>
        <v>5.0841430113672259E-2</v>
      </c>
      <c r="H56" s="204">
        <f t="shared" si="4"/>
        <v>3.6205394403884462E-2</v>
      </c>
      <c r="I56" s="205">
        <f t="shared" si="4"/>
        <v>6.6571045469025272E-2</v>
      </c>
      <c r="J56" s="146"/>
      <c r="K56" s="146"/>
    </row>
    <row r="57" spans="1:11" ht="18.75" customHeight="1" thickBot="1">
      <c r="A57" s="146"/>
      <c r="B57" s="237" t="s">
        <v>26</v>
      </c>
      <c r="C57" s="154"/>
      <c r="D57" s="155"/>
      <c r="E57" s="155"/>
      <c r="F57" s="155"/>
      <c r="G57" s="155"/>
      <c r="H57" s="155"/>
      <c r="I57" s="156"/>
      <c r="J57" s="609"/>
      <c r="K57" s="609"/>
    </row>
    <row r="58" spans="1:11">
      <c r="A58" s="609"/>
      <c r="B58" s="609"/>
      <c r="C58" s="146"/>
      <c r="D58" s="146"/>
      <c r="E58" s="146"/>
      <c r="F58" s="146"/>
      <c r="G58" s="146"/>
      <c r="H58" s="146"/>
      <c r="I58" s="146"/>
      <c r="J58" s="609"/>
      <c r="K58" s="609"/>
    </row>
    <row r="59" spans="1:11">
      <c r="A59" s="609"/>
      <c r="B59" s="609"/>
      <c r="C59" s="146"/>
      <c r="D59" s="146"/>
      <c r="E59" s="146"/>
      <c r="F59" s="146"/>
      <c r="G59" s="146"/>
      <c r="H59" s="146"/>
      <c r="I59" s="146"/>
      <c r="J59" s="609"/>
      <c r="K59" s="609"/>
    </row>
    <row r="60" spans="1:11" ht="15">
      <c r="A60" s="146"/>
      <c r="B60" s="4"/>
      <c r="C60" s="146"/>
      <c r="D60" s="146"/>
      <c r="E60" s="146"/>
      <c r="F60" s="146"/>
      <c r="G60" s="146"/>
      <c r="H60" s="146"/>
      <c r="I60" s="146"/>
      <c r="J60" s="609"/>
      <c r="K60" s="609"/>
    </row>
    <row r="61" spans="1:11" ht="15">
      <c r="A61" s="146"/>
      <c r="B61" s="16"/>
      <c r="C61" s="146"/>
      <c r="D61" s="146"/>
      <c r="E61" s="146"/>
      <c r="F61" s="146"/>
      <c r="G61" s="146"/>
      <c r="H61" s="146"/>
      <c r="I61" s="146"/>
      <c r="J61" s="609"/>
      <c r="K61" s="609"/>
    </row>
    <row r="62" spans="1:11">
      <c r="A62" s="146"/>
      <c r="B62" s="622"/>
      <c r="C62" s="622"/>
      <c r="D62" s="622"/>
      <c r="E62" s="622"/>
      <c r="F62" s="622"/>
      <c r="G62" s="622"/>
      <c r="H62" s="622"/>
      <c r="I62" s="622"/>
      <c r="J62" s="609"/>
      <c r="K62" s="609"/>
    </row>
    <row r="63" spans="1:11">
      <c r="A63" s="146"/>
      <c r="B63" s="622"/>
      <c r="C63" s="622"/>
      <c r="D63" s="622"/>
      <c r="E63" s="622"/>
      <c r="F63" s="622"/>
      <c r="G63" s="622"/>
      <c r="H63" s="622"/>
      <c r="I63" s="622"/>
      <c r="J63" s="609"/>
      <c r="K63" s="609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77">
    <mergeCell ref="J57:K57"/>
    <mergeCell ref="J6:K6"/>
    <mergeCell ref="B6:I6"/>
    <mergeCell ref="B28:B29"/>
    <mergeCell ref="A59:B59"/>
    <mergeCell ref="J59:K59"/>
    <mergeCell ref="J47:K47"/>
    <mergeCell ref="J34:K34"/>
    <mergeCell ref="J36:K36"/>
    <mergeCell ref="B37:I37"/>
    <mergeCell ref="J37:K37"/>
    <mergeCell ref="B38:B40"/>
    <mergeCell ref="J38:K38"/>
    <mergeCell ref="J39:K39"/>
    <mergeCell ref="J40:K40"/>
    <mergeCell ref="J41:K41"/>
    <mergeCell ref="J51:K51"/>
    <mergeCell ref="J52:K52"/>
    <mergeCell ref="J53:K53"/>
    <mergeCell ref="J54:K54"/>
    <mergeCell ref="J55:K55"/>
    <mergeCell ref="B48:I48"/>
    <mergeCell ref="J48:K48"/>
    <mergeCell ref="B49:B50"/>
    <mergeCell ref="J49:K49"/>
    <mergeCell ref="J50:K50"/>
    <mergeCell ref="B62:I63"/>
    <mergeCell ref="J62:K62"/>
    <mergeCell ref="J63:K63"/>
    <mergeCell ref="A58:B58"/>
    <mergeCell ref="J58:K58"/>
    <mergeCell ref="J60:K60"/>
    <mergeCell ref="J61:K61"/>
    <mergeCell ref="J43:K43"/>
    <mergeCell ref="J44:K44"/>
    <mergeCell ref="J45:K45"/>
    <mergeCell ref="J33:K33"/>
    <mergeCell ref="J21:K21"/>
    <mergeCell ref="J22:K22"/>
    <mergeCell ref="J23:K23"/>
    <mergeCell ref="J24:K24"/>
    <mergeCell ref="J26:K26"/>
    <mergeCell ref="J28:K28"/>
    <mergeCell ref="J29:K29"/>
    <mergeCell ref="J30:K30"/>
    <mergeCell ref="J31:K31"/>
    <mergeCell ref="J32:K32"/>
    <mergeCell ref="J42:K42"/>
    <mergeCell ref="B27:I27"/>
    <mergeCell ref="J27:K27"/>
    <mergeCell ref="B17:I17"/>
    <mergeCell ref="J17:K17"/>
    <mergeCell ref="B18:B19"/>
    <mergeCell ref="J18:K18"/>
    <mergeCell ref="J19:K19"/>
    <mergeCell ref="J20:K20"/>
    <mergeCell ref="J16:K16"/>
    <mergeCell ref="B7:B9"/>
    <mergeCell ref="J7:K7"/>
    <mergeCell ref="J8:K8"/>
    <mergeCell ref="J9:K9"/>
    <mergeCell ref="J10:K10"/>
    <mergeCell ref="J11:K11"/>
    <mergeCell ref="J12:K12"/>
    <mergeCell ref="J13:K13"/>
    <mergeCell ref="J14:K14"/>
    <mergeCell ref="B1:I1"/>
    <mergeCell ref="J1:K1"/>
    <mergeCell ref="A2:I2"/>
    <mergeCell ref="J2:K2"/>
    <mergeCell ref="A3:I3"/>
    <mergeCell ref="J3:K3"/>
    <mergeCell ref="B4:I4"/>
    <mergeCell ref="J4:K4"/>
    <mergeCell ref="A5:B5"/>
    <mergeCell ref="J5:K5"/>
    <mergeCell ref="C5:H5"/>
  </mergeCells>
  <pageMargins left="0.7" right="0.7" top="0.75" bottom="0.75" header="0.3" footer="0.3"/>
  <pageSetup scale="41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B2E5635-08A4-4722-9443-B92024E2962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Summary!C51:C55</xm:f>
              <xm:sqref>C57</xm:sqref>
            </x14:sparkline>
            <x14:sparkline>
              <xm:f>Summary!D51:D55</xm:f>
              <xm:sqref>D57</xm:sqref>
            </x14:sparkline>
            <x14:sparkline>
              <xm:f>Summary!E51:E55</xm:f>
              <xm:sqref>E57</xm:sqref>
            </x14:sparkline>
            <x14:sparkline>
              <xm:f>Summary!F51:F55</xm:f>
              <xm:sqref>F57</xm:sqref>
            </x14:sparkline>
            <x14:sparkline>
              <xm:f>Summary!G51:G55</xm:f>
              <xm:sqref>G57</xm:sqref>
            </x14:sparkline>
            <x14:sparkline>
              <xm:f>Summary!H51:H55</xm:f>
              <xm:sqref>H57</xm:sqref>
            </x14:sparkline>
            <x14:sparkline>
              <xm:f>Summary!I51:I55</xm:f>
              <xm:sqref>I57</xm:sqref>
            </x14:sparkline>
          </x14:sparklines>
        </x14:sparklineGroup>
        <x14:sparklineGroup displayEmptyCellsAs="gap" xr2:uid="{FFA0DE8F-19F0-403C-8329-2F66B0E7335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Summary!C41:C45</xm:f>
              <xm:sqref>C47</xm:sqref>
            </x14:sparkline>
            <x14:sparkline>
              <xm:f>Summary!D41:D45</xm:f>
              <xm:sqref>D47</xm:sqref>
            </x14:sparkline>
            <x14:sparkline>
              <xm:f>Summary!E41:E45</xm:f>
              <xm:sqref>E47</xm:sqref>
            </x14:sparkline>
            <x14:sparkline>
              <xm:f>Summary!F41:F45</xm:f>
              <xm:sqref>F47</xm:sqref>
            </x14:sparkline>
            <x14:sparkline>
              <xm:f>Summary!G41:G45</xm:f>
              <xm:sqref>G47</xm:sqref>
            </x14:sparkline>
            <x14:sparkline>
              <xm:f>Summary!H41:H45</xm:f>
              <xm:sqref>H47</xm:sqref>
            </x14:sparkline>
            <x14:sparkline>
              <xm:f>Summary!I41:I45</xm:f>
              <xm:sqref>I47</xm:sqref>
            </x14:sparkline>
          </x14:sparklines>
        </x14:sparklineGroup>
        <x14:sparklineGroup displayEmptyCellsAs="gap" xr2:uid="{A2FAB693-9DAA-477A-AD16-CE335B78B06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Summary!C30:C34</xm:f>
              <xm:sqref>C36</xm:sqref>
            </x14:sparkline>
            <x14:sparkline>
              <xm:f>Summary!D30:D34</xm:f>
              <xm:sqref>D36</xm:sqref>
            </x14:sparkline>
            <x14:sparkline>
              <xm:f>Summary!E30:E34</xm:f>
              <xm:sqref>E36</xm:sqref>
            </x14:sparkline>
            <x14:sparkline>
              <xm:f>Summary!F30:F34</xm:f>
              <xm:sqref>F36</xm:sqref>
            </x14:sparkline>
            <x14:sparkline>
              <xm:f>Summary!G30:G34</xm:f>
              <xm:sqref>G36</xm:sqref>
            </x14:sparkline>
            <x14:sparkline>
              <xm:f>Summary!H30:H34</xm:f>
              <xm:sqref>H36</xm:sqref>
            </x14:sparkline>
            <x14:sparkline>
              <xm:f>Summary!I30:I34</xm:f>
              <xm:sqref>I36</xm:sqref>
            </x14:sparkline>
          </x14:sparklines>
        </x14:sparklineGroup>
        <x14:sparklineGroup displayEmptyCellsAs="gap" xr2:uid="{F27A95DB-571E-4CE9-A415-E4BF5FA986E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Summary!C20:C24</xm:f>
              <xm:sqref>C26</xm:sqref>
            </x14:sparkline>
            <x14:sparkline>
              <xm:f>Summary!D20:D24</xm:f>
              <xm:sqref>D26</xm:sqref>
            </x14:sparkline>
            <x14:sparkline>
              <xm:f>Summary!E20:E24</xm:f>
              <xm:sqref>E26</xm:sqref>
            </x14:sparkline>
            <x14:sparkline>
              <xm:f>Summary!F20:F24</xm:f>
              <xm:sqref>F26</xm:sqref>
            </x14:sparkline>
            <x14:sparkline>
              <xm:f>Summary!G20:G24</xm:f>
              <xm:sqref>G26</xm:sqref>
            </x14:sparkline>
            <x14:sparkline>
              <xm:f>Summary!H20:H24</xm:f>
              <xm:sqref>H26</xm:sqref>
            </x14:sparkline>
            <x14:sparkline>
              <xm:f>Summary!I20:I24</xm:f>
              <xm:sqref>I26</xm:sqref>
            </x14:sparkline>
          </x14:sparklines>
        </x14:sparklineGroup>
        <x14:sparklineGroup displayEmptyCellsAs="gap" xr2:uid="{D5AD0418-8ED6-44B1-BD39-677BCA2F338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Summary!C10:C14</xm:f>
              <xm:sqref>C16</xm:sqref>
            </x14:sparkline>
            <x14:sparkline>
              <xm:f>Summary!D10:D14</xm:f>
              <xm:sqref>D16</xm:sqref>
            </x14:sparkline>
            <x14:sparkline>
              <xm:f>Summary!E10:E14</xm:f>
              <xm:sqref>E16</xm:sqref>
            </x14:sparkline>
            <x14:sparkline>
              <xm:f>Summary!F10:F14</xm:f>
              <xm:sqref>F16</xm:sqref>
            </x14:sparkline>
            <x14:sparkline>
              <xm:f>Summary!G10:G14</xm:f>
              <xm:sqref>G16</xm:sqref>
            </x14:sparkline>
            <x14:sparkline>
              <xm:f>Summary!H10:H14</xm:f>
              <xm:sqref>H16</xm:sqref>
            </x14:sparkline>
            <x14:sparkline>
              <xm:f>Summary!I10:I14</xm:f>
              <xm:sqref>I16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3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baseColWidth="10" defaultColWidth="11.5" defaultRowHeight="13"/>
  <cols>
    <col min="1" max="1" width="10.83203125" style="1" customWidth="1"/>
    <col min="2" max="2" width="13.33203125" style="1" customWidth="1"/>
    <col min="3" max="3" width="47.83203125" style="1" customWidth="1"/>
    <col min="4" max="4" width="18.83203125" style="1" customWidth="1"/>
    <col min="5" max="5" width="17.33203125" style="1" customWidth="1"/>
    <col min="6" max="6" width="14.83203125" style="1" customWidth="1"/>
    <col min="7" max="7" width="16.33203125" style="1" customWidth="1"/>
    <col min="8" max="8" width="13.83203125" style="1" customWidth="1"/>
    <col min="9" max="9" width="14.5" style="1" customWidth="1"/>
    <col min="10" max="10" width="18.1640625" style="1" customWidth="1"/>
    <col min="11" max="11" width="15.5" style="1" customWidth="1"/>
    <col min="12" max="12" width="15" style="1" customWidth="1"/>
    <col min="13" max="13" width="14.33203125" style="1" customWidth="1"/>
    <col min="14" max="15" width="16.1640625" style="1" customWidth="1"/>
    <col min="16" max="16" width="18.5" style="1" customWidth="1"/>
    <col min="17" max="17" width="12.33203125" style="1" customWidth="1"/>
    <col min="18" max="18" width="23.6640625" style="1" customWidth="1"/>
    <col min="19" max="19" width="18.5" style="1" customWidth="1"/>
    <col min="20" max="16384" width="11.5" style="1"/>
  </cols>
  <sheetData>
    <row r="1" spans="1:19" ht="14"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8">
      <c r="B2" s="652" t="s">
        <v>594</v>
      </c>
      <c r="C2" s="652"/>
      <c r="G2" s="661"/>
      <c r="H2" s="661"/>
      <c r="I2" s="661"/>
      <c r="J2" s="661"/>
      <c r="K2" s="661"/>
      <c r="L2" s="661"/>
      <c r="M2" s="28"/>
      <c r="N2" s="28"/>
      <c r="O2" s="28"/>
      <c r="P2" s="28"/>
      <c r="Q2" s="57"/>
      <c r="R2" s="56"/>
    </row>
    <row r="3" spans="1:19" ht="16">
      <c r="B3" s="652"/>
      <c r="C3" s="652"/>
      <c r="G3" s="663"/>
      <c r="H3" s="663"/>
      <c r="I3" s="663"/>
      <c r="J3" s="663"/>
      <c r="K3" s="663"/>
      <c r="L3" s="663"/>
      <c r="M3" s="58"/>
      <c r="N3" s="58"/>
      <c r="O3" s="58"/>
      <c r="P3" s="58"/>
      <c r="Q3" s="57"/>
      <c r="R3" s="56"/>
      <c r="S3" s="26"/>
    </row>
    <row r="4" spans="1:19" ht="17" thickBot="1">
      <c r="B4" s="263" t="s">
        <v>64</v>
      </c>
      <c r="G4" s="663"/>
      <c r="H4" s="663"/>
      <c r="I4" s="663"/>
      <c r="J4" s="663"/>
      <c r="K4" s="663"/>
      <c r="L4" s="663"/>
      <c r="M4" s="58"/>
      <c r="N4" s="58"/>
      <c r="O4" s="58"/>
      <c r="P4" s="58"/>
      <c r="Q4" s="58"/>
      <c r="R4" s="56"/>
    </row>
    <row r="5" spans="1:19" ht="16.5" customHeight="1">
      <c r="B5" s="664" t="s">
        <v>412</v>
      </c>
      <c r="C5" s="666" t="s">
        <v>399</v>
      </c>
      <c r="D5" s="666" t="s">
        <v>413</v>
      </c>
      <c r="E5" s="666" t="s">
        <v>436</v>
      </c>
      <c r="F5" s="666" t="s">
        <v>437</v>
      </c>
      <c r="G5" s="666" t="s">
        <v>438</v>
      </c>
      <c r="H5" s="666" t="s">
        <v>439</v>
      </c>
      <c r="I5" s="666" t="s">
        <v>440</v>
      </c>
      <c r="J5" s="666" t="s">
        <v>441</v>
      </c>
      <c r="K5" s="666" t="s">
        <v>442</v>
      </c>
      <c r="L5" s="666" t="s">
        <v>443</v>
      </c>
      <c r="M5" s="666" t="s">
        <v>444</v>
      </c>
      <c r="N5" s="666" t="s">
        <v>445</v>
      </c>
      <c r="O5" s="666" t="s">
        <v>446</v>
      </c>
      <c r="P5" s="152" t="s">
        <v>447</v>
      </c>
      <c r="Q5" s="668" t="s">
        <v>448</v>
      </c>
      <c r="R5" s="666" t="s">
        <v>449</v>
      </c>
      <c r="S5" s="670" t="s">
        <v>450</v>
      </c>
    </row>
    <row r="6" spans="1:19" ht="89.25" customHeight="1">
      <c r="B6" s="665"/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7"/>
      <c r="O6" s="667"/>
      <c r="P6" s="375" t="s">
        <v>451</v>
      </c>
      <c r="Q6" s="669"/>
      <c r="R6" s="667"/>
      <c r="S6" s="671"/>
    </row>
    <row r="7" spans="1:19" s="521" customFormat="1" ht="15">
      <c r="A7" s="520"/>
      <c r="B7" s="473" t="s">
        <v>227</v>
      </c>
      <c r="C7" s="474" t="s">
        <v>228</v>
      </c>
      <c r="D7" s="474" t="s">
        <v>105</v>
      </c>
      <c r="E7" s="499">
        <v>162042</v>
      </c>
      <c r="F7" s="499">
        <v>13328</v>
      </c>
      <c r="G7" s="499">
        <v>133728</v>
      </c>
      <c r="H7" s="499">
        <v>2507</v>
      </c>
      <c r="I7" s="499">
        <v>311827</v>
      </c>
      <c r="J7" s="499">
        <v>21483</v>
      </c>
      <c r="K7" s="499">
        <v>50802</v>
      </c>
      <c r="L7" s="499">
        <v>72256</v>
      </c>
      <c r="M7" s="499">
        <v>37799</v>
      </c>
      <c r="N7" s="499">
        <v>41</v>
      </c>
      <c r="O7" s="499">
        <v>5132</v>
      </c>
      <c r="P7" s="499">
        <v>48245</v>
      </c>
      <c r="Q7" s="499">
        <v>163473</v>
      </c>
      <c r="R7" s="499">
        <v>558462</v>
      </c>
      <c r="S7" s="525">
        <v>153930</v>
      </c>
    </row>
    <row r="8" spans="1:19" s="521" customFormat="1" ht="15">
      <c r="A8" s="520"/>
      <c r="B8" s="282" t="s">
        <v>78</v>
      </c>
      <c r="C8" s="283" t="s">
        <v>79</v>
      </c>
      <c r="D8" s="283" t="s">
        <v>80</v>
      </c>
      <c r="E8" s="284">
        <v>25472</v>
      </c>
      <c r="F8" s="284">
        <v>1543</v>
      </c>
      <c r="G8" s="284">
        <v>14743</v>
      </c>
      <c r="H8" s="284">
        <v>256</v>
      </c>
      <c r="I8" s="284">
        <v>42014</v>
      </c>
      <c r="J8" s="284">
        <v>1277</v>
      </c>
      <c r="K8" s="284">
        <v>3737</v>
      </c>
      <c r="L8" s="284">
        <v>5116</v>
      </c>
      <c r="M8" s="284">
        <v>3184</v>
      </c>
      <c r="N8" s="284">
        <v>1</v>
      </c>
      <c r="O8" s="284">
        <v>0</v>
      </c>
      <c r="P8" s="284">
        <v>2957</v>
      </c>
      <c r="Q8" s="284">
        <v>11258</v>
      </c>
      <c r="R8" s="284">
        <v>58286</v>
      </c>
      <c r="S8" s="526">
        <v>15706</v>
      </c>
    </row>
    <row r="9" spans="1:19" s="521" customFormat="1" ht="15">
      <c r="A9" s="520"/>
      <c r="B9" s="282" t="s">
        <v>103</v>
      </c>
      <c r="C9" s="283" t="s">
        <v>104</v>
      </c>
      <c r="D9" s="283" t="s">
        <v>105</v>
      </c>
      <c r="E9" s="284">
        <v>23006</v>
      </c>
      <c r="F9" s="284">
        <v>3066</v>
      </c>
      <c r="G9" s="284">
        <v>25014</v>
      </c>
      <c r="H9" s="284">
        <v>1</v>
      </c>
      <c r="I9" s="284">
        <v>51134</v>
      </c>
      <c r="J9" s="284">
        <v>1521</v>
      </c>
      <c r="K9" s="284">
        <v>7596</v>
      </c>
      <c r="L9" s="284">
        <v>5340</v>
      </c>
      <c r="M9" s="284">
        <v>4839</v>
      </c>
      <c r="N9" s="284">
        <v>0</v>
      </c>
      <c r="O9" s="284">
        <v>243</v>
      </c>
      <c r="P9" s="284">
        <v>475</v>
      </c>
      <c r="Q9" s="284">
        <v>10897</v>
      </c>
      <c r="R9" s="284">
        <v>71151</v>
      </c>
      <c r="S9" s="526">
        <v>28368</v>
      </c>
    </row>
    <row r="10" spans="1:19" s="521" customFormat="1" ht="15">
      <c r="A10" s="520"/>
      <c r="B10" s="282" t="s">
        <v>81</v>
      </c>
      <c r="C10" s="283" t="s">
        <v>82</v>
      </c>
      <c r="D10" s="283" t="s">
        <v>80</v>
      </c>
      <c r="E10" s="284">
        <v>184917</v>
      </c>
      <c r="F10" s="284">
        <v>15506</v>
      </c>
      <c r="G10" s="284">
        <v>193516</v>
      </c>
      <c r="H10" s="284">
        <v>1075</v>
      </c>
      <c r="I10" s="284">
        <v>395419</v>
      </c>
      <c r="J10" s="284">
        <v>15883</v>
      </c>
      <c r="K10" s="284">
        <v>33180</v>
      </c>
      <c r="L10" s="284">
        <v>45829</v>
      </c>
      <c r="M10" s="284">
        <v>12708</v>
      </c>
      <c r="N10" s="284">
        <v>1243</v>
      </c>
      <c r="O10" s="284">
        <v>4826</v>
      </c>
      <c r="P10" s="284">
        <v>25758</v>
      </c>
      <c r="Q10" s="284">
        <v>90364</v>
      </c>
      <c r="R10" s="284">
        <v>538389</v>
      </c>
      <c r="S10" s="526">
        <v>245702</v>
      </c>
    </row>
    <row r="11" spans="1:19" s="521" customFormat="1" ht="15">
      <c r="A11" s="520"/>
      <c r="B11" s="282" t="s">
        <v>83</v>
      </c>
      <c r="C11" s="283" t="s">
        <v>84</v>
      </c>
      <c r="D11" s="283" t="s">
        <v>80</v>
      </c>
      <c r="E11" s="284">
        <v>49125</v>
      </c>
      <c r="F11" s="284">
        <v>2760</v>
      </c>
      <c r="G11" s="284">
        <v>37481</v>
      </c>
      <c r="H11" s="284">
        <v>0</v>
      </c>
      <c r="I11" s="284">
        <v>89531</v>
      </c>
      <c r="J11" s="284">
        <v>1261</v>
      </c>
      <c r="K11" s="284">
        <v>5139</v>
      </c>
      <c r="L11" s="284">
        <v>15362</v>
      </c>
      <c r="M11" s="284">
        <v>12483</v>
      </c>
      <c r="N11" s="284">
        <v>0</v>
      </c>
      <c r="O11" s="284">
        <v>1546</v>
      </c>
      <c r="P11" s="284">
        <v>1936</v>
      </c>
      <c r="Q11" s="284">
        <v>31327</v>
      </c>
      <c r="R11" s="284">
        <v>127698</v>
      </c>
      <c r="S11" s="526">
        <v>52481</v>
      </c>
    </row>
    <row r="12" spans="1:19" s="521" customFormat="1" ht="15">
      <c r="A12" s="520"/>
      <c r="B12" s="282" t="s">
        <v>85</v>
      </c>
      <c r="C12" s="283" t="s">
        <v>86</v>
      </c>
      <c r="D12" s="283" t="s">
        <v>80</v>
      </c>
      <c r="E12" s="284">
        <v>24670</v>
      </c>
      <c r="F12" s="284">
        <v>1709</v>
      </c>
      <c r="G12" s="284">
        <v>19859</v>
      </c>
      <c r="H12" s="284">
        <v>175</v>
      </c>
      <c r="I12" s="284">
        <v>46497</v>
      </c>
      <c r="J12" s="284">
        <v>738</v>
      </c>
      <c r="K12" s="284">
        <v>3730</v>
      </c>
      <c r="L12" s="284">
        <v>9828</v>
      </c>
      <c r="M12" s="284">
        <v>1166</v>
      </c>
      <c r="N12" s="284">
        <v>0</v>
      </c>
      <c r="O12" s="284">
        <v>0</v>
      </c>
      <c r="P12" s="284">
        <v>1872</v>
      </c>
      <c r="Q12" s="284">
        <v>12866</v>
      </c>
      <c r="R12" s="284">
        <v>63891</v>
      </c>
      <c r="S12" s="526">
        <v>37381</v>
      </c>
    </row>
    <row r="13" spans="1:19" s="521" customFormat="1" ht="15">
      <c r="A13" s="520"/>
      <c r="B13" s="282" t="s">
        <v>106</v>
      </c>
      <c r="C13" s="283" t="s">
        <v>107</v>
      </c>
      <c r="D13" s="283" t="s">
        <v>105</v>
      </c>
      <c r="E13" s="284">
        <v>15094</v>
      </c>
      <c r="F13" s="284">
        <v>1067</v>
      </c>
      <c r="G13" s="284">
        <v>13515</v>
      </c>
      <c r="H13" s="284">
        <v>121</v>
      </c>
      <c r="I13" s="284">
        <v>29875</v>
      </c>
      <c r="J13" s="284">
        <v>369</v>
      </c>
      <c r="K13" s="284">
        <v>1701</v>
      </c>
      <c r="L13" s="284">
        <v>3392</v>
      </c>
      <c r="M13" s="284">
        <v>1753</v>
      </c>
      <c r="N13" s="284">
        <v>0</v>
      </c>
      <c r="O13" s="284">
        <v>80</v>
      </c>
      <c r="P13" s="284">
        <v>2084</v>
      </c>
      <c r="Q13" s="284">
        <v>7309</v>
      </c>
      <c r="R13" s="284">
        <v>39284</v>
      </c>
      <c r="S13" s="526">
        <v>21789</v>
      </c>
    </row>
    <row r="14" spans="1:19" s="521" customFormat="1" ht="15">
      <c r="A14" s="520"/>
      <c r="B14" s="282" t="s">
        <v>164</v>
      </c>
      <c r="C14" s="283" t="s">
        <v>165</v>
      </c>
      <c r="D14" s="283" t="s">
        <v>105</v>
      </c>
      <c r="E14" s="284">
        <v>48658</v>
      </c>
      <c r="F14" s="284">
        <v>4648</v>
      </c>
      <c r="G14" s="284">
        <v>57194</v>
      </c>
      <c r="H14" s="284">
        <v>256</v>
      </c>
      <c r="I14" s="284">
        <v>110990</v>
      </c>
      <c r="J14" s="284">
        <v>2428</v>
      </c>
      <c r="K14" s="284">
        <v>8147</v>
      </c>
      <c r="L14" s="284">
        <v>17185</v>
      </c>
      <c r="M14" s="284">
        <v>12093</v>
      </c>
      <c r="N14" s="284">
        <v>1</v>
      </c>
      <c r="O14" s="284">
        <v>1002</v>
      </c>
      <c r="P14" s="284">
        <v>4056</v>
      </c>
      <c r="Q14" s="284">
        <v>34337</v>
      </c>
      <c r="R14" s="284">
        <v>156703</v>
      </c>
      <c r="S14" s="526">
        <v>61125</v>
      </c>
    </row>
    <row r="15" spans="1:19" s="521" customFormat="1" ht="15">
      <c r="A15" s="520"/>
      <c r="B15" s="282" t="s">
        <v>108</v>
      </c>
      <c r="C15" s="283" t="s">
        <v>109</v>
      </c>
      <c r="D15" s="283" t="s">
        <v>105</v>
      </c>
      <c r="E15" s="284">
        <v>195424</v>
      </c>
      <c r="F15" s="284">
        <v>4403</v>
      </c>
      <c r="G15" s="284">
        <v>54026</v>
      </c>
      <c r="H15" s="284">
        <v>0</v>
      </c>
      <c r="I15" s="284">
        <v>253853</v>
      </c>
      <c r="J15" s="284">
        <v>6442</v>
      </c>
      <c r="K15" s="284">
        <v>12669</v>
      </c>
      <c r="L15" s="284">
        <v>29695</v>
      </c>
      <c r="M15" s="284">
        <v>17499</v>
      </c>
      <c r="N15" s="284">
        <v>2</v>
      </c>
      <c r="O15" s="284">
        <v>0</v>
      </c>
      <c r="P15" s="284">
        <v>14146</v>
      </c>
      <c r="Q15" s="284">
        <v>61342</v>
      </c>
      <c r="R15" s="284">
        <v>334859</v>
      </c>
      <c r="S15" s="526">
        <v>61936</v>
      </c>
    </row>
    <row r="16" spans="1:19" s="521" customFormat="1" ht="15">
      <c r="A16" s="520"/>
      <c r="B16" s="282" t="s">
        <v>110</v>
      </c>
      <c r="C16" s="283" t="s">
        <v>111</v>
      </c>
      <c r="D16" s="283" t="s">
        <v>105</v>
      </c>
      <c r="E16" s="284">
        <v>468698</v>
      </c>
      <c r="F16" s="284">
        <v>44825</v>
      </c>
      <c r="G16" s="284">
        <v>556699</v>
      </c>
      <c r="H16" s="284">
        <v>0</v>
      </c>
      <c r="I16" s="284">
        <v>1073396</v>
      </c>
      <c r="J16" s="284">
        <v>51202</v>
      </c>
      <c r="K16" s="284">
        <v>67591</v>
      </c>
      <c r="L16" s="284">
        <v>284891</v>
      </c>
      <c r="M16" s="284">
        <v>280355</v>
      </c>
      <c r="N16" s="284">
        <v>2129</v>
      </c>
      <c r="O16" s="284">
        <v>24948</v>
      </c>
      <c r="P16" s="284">
        <v>137756</v>
      </c>
      <c r="Q16" s="284">
        <v>730079</v>
      </c>
      <c r="R16" s="284">
        <v>1923082</v>
      </c>
      <c r="S16" s="526">
        <v>664590</v>
      </c>
    </row>
    <row r="17" spans="1:19" s="521" customFormat="1" ht="15">
      <c r="A17" s="520"/>
      <c r="B17" s="282" t="s">
        <v>112</v>
      </c>
      <c r="C17" s="283" t="s">
        <v>113</v>
      </c>
      <c r="D17" s="283" t="s">
        <v>105</v>
      </c>
      <c r="E17" s="284">
        <v>77118</v>
      </c>
      <c r="F17" s="284">
        <v>8889</v>
      </c>
      <c r="G17" s="284">
        <v>76627</v>
      </c>
      <c r="H17" s="284">
        <v>109</v>
      </c>
      <c r="I17" s="284">
        <v>162793</v>
      </c>
      <c r="J17" s="284">
        <v>2197</v>
      </c>
      <c r="K17" s="284">
        <v>2409</v>
      </c>
      <c r="L17" s="284">
        <v>44474</v>
      </c>
      <c r="M17" s="284">
        <v>19461</v>
      </c>
      <c r="N17" s="284">
        <v>14</v>
      </c>
      <c r="O17" s="284">
        <v>2699</v>
      </c>
      <c r="P17" s="284">
        <v>18266</v>
      </c>
      <c r="Q17" s="284">
        <v>84914</v>
      </c>
      <c r="R17" s="284">
        <v>252327</v>
      </c>
      <c r="S17" s="526">
        <v>88616</v>
      </c>
    </row>
    <row r="18" spans="1:19" s="521" customFormat="1" ht="15">
      <c r="A18" s="520"/>
      <c r="B18" s="282" t="s">
        <v>114</v>
      </c>
      <c r="C18" s="283" t="s">
        <v>115</v>
      </c>
      <c r="D18" s="283" t="s">
        <v>105</v>
      </c>
      <c r="E18" s="284">
        <v>206716</v>
      </c>
      <c r="F18" s="284">
        <v>46258</v>
      </c>
      <c r="G18" s="284">
        <v>488808</v>
      </c>
      <c r="H18" s="284">
        <v>648</v>
      </c>
      <c r="I18" s="284">
        <v>742430</v>
      </c>
      <c r="J18" s="284">
        <v>17013</v>
      </c>
      <c r="K18" s="284">
        <v>29111</v>
      </c>
      <c r="L18" s="284">
        <v>72482</v>
      </c>
      <c r="M18" s="284">
        <v>85632</v>
      </c>
      <c r="N18" s="284">
        <v>1828</v>
      </c>
      <c r="O18" s="284">
        <v>8359</v>
      </c>
      <c r="P18" s="284">
        <v>108391</v>
      </c>
      <c r="Q18" s="284">
        <v>276692</v>
      </c>
      <c r="R18" s="284">
        <v>1068423</v>
      </c>
      <c r="S18" s="526">
        <v>562758</v>
      </c>
    </row>
    <row r="19" spans="1:19" s="521" customFormat="1" ht="15">
      <c r="A19" s="520"/>
      <c r="B19" s="282" t="s">
        <v>116</v>
      </c>
      <c r="C19" s="283" t="s">
        <v>117</v>
      </c>
      <c r="D19" s="283" t="s">
        <v>105</v>
      </c>
      <c r="E19" s="284">
        <v>92667</v>
      </c>
      <c r="F19" s="284">
        <v>14172</v>
      </c>
      <c r="G19" s="284">
        <v>91585</v>
      </c>
      <c r="H19" s="284">
        <v>2086</v>
      </c>
      <c r="I19" s="284">
        <v>200549</v>
      </c>
      <c r="J19" s="284">
        <v>3640</v>
      </c>
      <c r="K19" s="284">
        <v>35135</v>
      </c>
      <c r="L19" s="284">
        <v>25092</v>
      </c>
      <c r="M19" s="284">
        <v>27452</v>
      </c>
      <c r="N19" s="284">
        <v>896</v>
      </c>
      <c r="O19" s="284">
        <v>0</v>
      </c>
      <c r="P19" s="284">
        <v>2244</v>
      </c>
      <c r="Q19" s="284">
        <v>55684</v>
      </c>
      <c r="R19" s="284">
        <v>298218</v>
      </c>
      <c r="S19" s="526">
        <v>91585</v>
      </c>
    </row>
    <row r="20" spans="1:19" s="521" customFormat="1" ht="15">
      <c r="A20" s="520"/>
      <c r="B20" s="282" t="s">
        <v>248</v>
      </c>
      <c r="C20" s="283" t="s">
        <v>615</v>
      </c>
      <c r="D20" s="283" t="s">
        <v>105</v>
      </c>
      <c r="E20" s="284">
        <v>111498</v>
      </c>
      <c r="F20" s="284">
        <v>8083</v>
      </c>
      <c r="G20" s="284">
        <v>75365</v>
      </c>
      <c r="H20" s="284">
        <v>781</v>
      </c>
      <c r="I20" s="284">
        <v>196650</v>
      </c>
      <c r="J20" s="284">
        <v>5089</v>
      </c>
      <c r="K20" s="284">
        <v>16589</v>
      </c>
      <c r="L20" s="284">
        <v>24990</v>
      </c>
      <c r="M20" s="284">
        <v>20151</v>
      </c>
      <c r="N20" s="284">
        <v>560</v>
      </c>
      <c r="O20" s="284">
        <v>0</v>
      </c>
      <c r="P20" s="284">
        <v>6062</v>
      </c>
      <c r="Q20" s="284">
        <v>51763</v>
      </c>
      <c r="R20" s="284">
        <v>271281</v>
      </c>
      <c r="S20" s="526">
        <v>83448</v>
      </c>
    </row>
    <row r="21" spans="1:19" s="521" customFormat="1" ht="15">
      <c r="A21" s="520"/>
      <c r="B21" s="282" t="s">
        <v>235</v>
      </c>
      <c r="C21" s="283" t="s">
        <v>236</v>
      </c>
      <c r="D21" s="283" t="s">
        <v>105</v>
      </c>
      <c r="E21" s="284">
        <v>8093</v>
      </c>
      <c r="F21" s="284">
        <v>945</v>
      </c>
      <c r="G21" s="284">
        <v>8360</v>
      </c>
      <c r="H21" s="284">
        <v>143</v>
      </c>
      <c r="I21" s="284">
        <v>17542</v>
      </c>
      <c r="J21" s="284">
        <v>356</v>
      </c>
      <c r="K21" s="284">
        <v>1263</v>
      </c>
      <c r="L21" s="284">
        <v>1411</v>
      </c>
      <c r="M21" s="284">
        <v>969</v>
      </c>
      <c r="N21" s="284">
        <v>-1</v>
      </c>
      <c r="O21" s="284">
        <v>196</v>
      </c>
      <c r="P21" s="284">
        <v>56</v>
      </c>
      <c r="Q21" s="284">
        <v>2631</v>
      </c>
      <c r="R21" s="284">
        <v>21886</v>
      </c>
      <c r="S21" s="526">
        <v>9565</v>
      </c>
    </row>
    <row r="22" spans="1:19" s="521" customFormat="1" ht="15">
      <c r="A22" s="520"/>
      <c r="B22" s="282" t="s">
        <v>118</v>
      </c>
      <c r="C22" s="283" t="s">
        <v>119</v>
      </c>
      <c r="D22" s="283" t="s">
        <v>105</v>
      </c>
      <c r="E22" s="284">
        <v>112487</v>
      </c>
      <c r="F22" s="284">
        <v>11126</v>
      </c>
      <c r="G22" s="284">
        <v>150426</v>
      </c>
      <c r="H22" s="284">
        <v>1748</v>
      </c>
      <c r="I22" s="284">
        <v>275787</v>
      </c>
      <c r="J22" s="284">
        <v>7708</v>
      </c>
      <c r="K22" s="284">
        <v>52747</v>
      </c>
      <c r="L22" s="284">
        <v>51615</v>
      </c>
      <c r="M22" s="284">
        <v>45726</v>
      </c>
      <c r="N22" s="284">
        <v>2</v>
      </c>
      <c r="O22" s="284">
        <v>0</v>
      </c>
      <c r="P22" s="284">
        <v>46912</v>
      </c>
      <c r="Q22" s="284">
        <v>144255</v>
      </c>
      <c r="R22" s="284">
        <v>480600</v>
      </c>
      <c r="S22" s="526">
        <v>187975</v>
      </c>
    </row>
    <row r="23" spans="1:19" s="521" customFormat="1" ht="15">
      <c r="A23" s="520"/>
      <c r="B23" s="282" t="s">
        <v>204</v>
      </c>
      <c r="C23" s="283" t="s">
        <v>205</v>
      </c>
      <c r="D23" s="283" t="s">
        <v>206</v>
      </c>
      <c r="E23" s="284">
        <v>370349</v>
      </c>
      <c r="F23" s="284">
        <v>46089</v>
      </c>
      <c r="G23" s="284">
        <v>697468</v>
      </c>
      <c r="H23" s="284">
        <v>971</v>
      </c>
      <c r="I23" s="284">
        <v>1114877</v>
      </c>
      <c r="J23" s="284">
        <v>22143</v>
      </c>
      <c r="K23" s="284">
        <v>78514</v>
      </c>
      <c r="L23" s="284">
        <v>151918</v>
      </c>
      <c r="M23" s="284">
        <v>111080</v>
      </c>
      <c r="N23" s="284">
        <v>46</v>
      </c>
      <c r="O23" s="284">
        <v>0</v>
      </c>
      <c r="P23" s="284">
        <v>41342</v>
      </c>
      <c r="Q23" s="284">
        <v>304386</v>
      </c>
      <c r="R23" s="284">
        <v>1520518</v>
      </c>
      <c r="S23" s="526">
        <v>777977</v>
      </c>
    </row>
    <row r="24" spans="1:19" s="521" customFormat="1" ht="15">
      <c r="A24" s="520"/>
      <c r="B24" s="282" t="s">
        <v>162</v>
      </c>
      <c r="C24" s="283" t="s">
        <v>163</v>
      </c>
      <c r="D24" s="283" t="s">
        <v>105</v>
      </c>
      <c r="E24" s="284">
        <v>1169458</v>
      </c>
      <c r="F24" s="284">
        <v>146291</v>
      </c>
      <c r="G24" s="284">
        <v>2043809</v>
      </c>
      <c r="H24" s="284">
        <v>0</v>
      </c>
      <c r="I24" s="284">
        <v>3359558</v>
      </c>
      <c r="J24" s="284">
        <v>94432</v>
      </c>
      <c r="K24" s="284">
        <v>130768</v>
      </c>
      <c r="L24" s="284">
        <v>1540824</v>
      </c>
      <c r="M24" s="284">
        <v>1009923</v>
      </c>
      <c r="N24" s="284">
        <v>94175</v>
      </c>
      <c r="O24" s="284">
        <v>96942</v>
      </c>
      <c r="P24" s="284">
        <v>2657434</v>
      </c>
      <c r="Q24" s="284">
        <v>5399298</v>
      </c>
      <c r="R24" s="284">
        <v>8984056</v>
      </c>
      <c r="S24" s="526">
        <v>2823804</v>
      </c>
    </row>
    <row r="25" spans="1:19" s="521" customFormat="1" ht="15">
      <c r="A25" s="520"/>
      <c r="B25" s="282" t="s">
        <v>229</v>
      </c>
      <c r="C25" s="283" t="s">
        <v>230</v>
      </c>
      <c r="D25" s="283" t="s">
        <v>105</v>
      </c>
      <c r="E25" s="284">
        <v>76335</v>
      </c>
      <c r="F25" s="284">
        <v>7994</v>
      </c>
      <c r="G25" s="284">
        <v>105638</v>
      </c>
      <c r="H25" s="284">
        <v>1274</v>
      </c>
      <c r="I25" s="284">
        <v>191550</v>
      </c>
      <c r="J25" s="284">
        <v>3509</v>
      </c>
      <c r="K25" s="284">
        <v>21551</v>
      </c>
      <c r="L25" s="284">
        <v>61012</v>
      </c>
      <c r="M25" s="284">
        <v>29567</v>
      </c>
      <c r="N25" s="284">
        <v>2</v>
      </c>
      <c r="O25" s="284">
        <v>7512</v>
      </c>
      <c r="P25" s="284">
        <v>70269</v>
      </c>
      <c r="Q25" s="284">
        <v>168362</v>
      </c>
      <c r="R25" s="284">
        <v>384998</v>
      </c>
      <c r="S25" s="526">
        <v>135259</v>
      </c>
    </row>
    <row r="26" spans="1:19" s="521" customFormat="1" ht="15">
      <c r="A26" s="520"/>
      <c r="B26" s="282" t="s">
        <v>120</v>
      </c>
      <c r="C26" s="283" t="s">
        <v>121</v>
      </c>
      <c r="D26" s="283" t="s">
        <v>105</v>
      </c>
      <c r="E26" s="284">
        <v>65165</v>
      </c>
      <c r="F26" s="284">
        <v>4113</v>
      </c>
      <c r="G26" s="284">
        <v>53863</v>
      </c>
      <c r="H26" s="284">
        <v>0</v>
      </c>
      <c r="I26" s="284">
        <v>123223</v>
      </c>
      <c r="J26" s="284">
        <v>1962</v>
      </c>
      <c r="K26" s="284">
        <v>6488</v>
      </c>
      <c r="L26" s="284">
        <v>22301</v>
      </c>
      <c r="M26" s="284">
        <v>10541</v>
      </c>
      <c r="N26" s="284">
        <v>0</v>
      </c>
      <c r="O26" s="284">
        <v>2595</v>
      </c>
      <c r="P26" s="284">
        <v>7541</v>
      </c>
      <c r="Q26" s="284">
        <v>42978</v>
      </c>
      <c r="R26" s="284">
        <v>177781</v>
      </c>
      <c r="S26" s="526">
        <v>58751</v>
      </c>
    </row>
    <row r="27" spans="1:19" s="521" customFormat="1" ht="15">
      <c r="A27" s="520"/>
      <c r="B27" s="282" t="s">
        <v>122</v>
      </c>
      <c r="C27" s="283" t="s">
        <v>123</v>
      </c>
      <c r="D27" s="283" t="s">
        <v>105</v>
      </c>
      <c r="E27" s="284">
        <v>52135</v>
      </c>
      <c r="F27" s="283" t="s">
        <v>250</v>
      </c>
      <c r="G27" s="284">
        <v>14202</v>
      </c>
      <c r="H27" s="284">
        <v>159</v>
      </c>
      <c r="I27" s="284">
        <v>66496</v>
      </c>
      <c r="J27" s="284">
        <v>522</v>
      </c>
      <c r="K27" s="284">
        <v>2928</v>
      </c>
      <c r="L27" s="284">
        <v>3239</v>
      </c>
      <c r="M27" s="284">
        <v>2302</v>
      </c>
      <c r="N27" s="284">
        <v>0</v>
      </c>
      <c r="O27" s="284">
        <v>1481</v>
      </c>
      <c r="P27" s="284">
        <v>938</v>
      </c>
      <c r="Q27" s="284">
        <v>7960</v>
      </c>
      <c r="R27" s="284">
        <v>77906</v>
      </c>
      <c r="S27" s="526">
        <v>25902</v>
      </c>
    </row>
    <row r="28" spans="1:19" s="521" customFormat="1" ht="15">
      <c r="A28" s="520"/>
      <c r="B28" s="282" t="s">
        <v>87</v>
      </c>
      <c r="C28" s="283" t="s">
        <v>88</v>
      </c>
      <c r="D28" s="283" t="s">
        <v>80</v>
      </c>
      <c r="E28" s="284">
        <v>103112</v>
      </c>
      <c r="F28" s="284">
        <v>7447</v>
      </c>
      <c r="G28" s="284">
        <v>89844</v>
      </c>
      <c r="H28" s="284">
        <v>2441</v>
      </c>
      <c r="I28" s="284">
        <v>205584</v>
      </c>
      <c r="J28" s="284">
        <v>3782</v>
      </c>
      <c r="K28" s="284">
        <v>5298</v>
      </c>
      <c r="L28" s="284">
        <v>40996</v>
      </c>
      <c r="M28" s="284">
        <v>27841</v>
      </c>
      <c r="N28" s="284">
        <v>602</v>
      </c>
      <c r="O28" s="284">
        <v>4117</v>
      </c>
      <c r="P28" s="284">
        <v>67103</v>
      </c>
      <c r="Q28" s="284">
        <v>140659</v>
      </c>
      <c r="R28" s="284">
        <v>358596</v>
      </c>
      <c r="S28" s="526">
        <v>115704</v>
      </c>
    </row>
    <row r="29" spans="1:19" s="521" customFormat="1" ht="15">
      <c r="A29" s="520"/>
      <c r="B29" s="282" t="s">
        <v>124</v>
      </c>
      <c r="C29" s="283" t="s">
        <v>125</v>
      </c>
      <c r="D29" s="283" t="s">
        <v>105</v>
      </c>
      <c r="E29" s="284">
        <v>298909</v>
      </c>
      <c r="F29" s="284">
        <v>65201</v>
      </c>
      <c r="G29" s="284">
        <v>471445</v>
      </c>
      <c r="H29" s="284">
        <v>9784</v>
      </c>
      <c r="I29" s="284">
        <v>845686</v>
      </c>
      <c r="J29" s="284">
        <v>15675</v>
      </c>
      <c r="K29" s="284">
        <v>122815</v>
      </c>
      <c r="L29" s="284">
        <v>185737</v>
      </c>
      <c r="M29" s="284">
        <v>166310</v>
      </c>
      <c r="N29" s="284">
        <v>28659</v>
      </c>
      <c r="O29" s="284">
        <v>0</v>
      </c>
      <c r="P29" s="284">
        <v>113194</v>
      </c>
      <c r="Q29" s="284">
        <v>493900</v>
      </c>
      <c r="R29" s="284">
        <v>1489539</v>
      </c>
      <c r="S29" s="526">
        <v>476940</v>
      </c>
    </row>
    <row r="30" spans="1:19" s="521" customFormat="1" ht="15">
      <c r="A30" s="520"/>
      <c r="B30" s="282" t="s">
        <v>126</v>
      </c>
      <c r="C30" s="283" t="s">
        <v>127</v>
      </c>
      <c r="D30" s="283" t="s">
        <v>105</v>
      </c>
      <c r="E30" s="284">
        <v>144835</v>
      </c>
      <c r="F30" s="284">
        <v>18222</v>
      </c>
      <c r="G30" s="284">
        <v>134359</v>
      </c>
      <c r="H30" s="284">
        <v>163</v>
      </c>
      <c r="I30" s="284">
        <v>297831</v>
      </c>
      <c r="J30" s="284">
        <v>5722</v>
      </c>
      <c r="K30" s="284">
        <v>19859</v>
      </c>
      <c r="L30" s="284">
        <v>70452</v>
      </c>
      <c r="M30" s="284">
        <v>54225</v>
      </c>
      <c r="N30" s="284">
        <v>3006</v>
      </c>
      <c r="O30" s="284">
        <v>0</v>
      </c>
      <c r="P30" s="284">
        <v>80106</v>
      </c>
      <c r="Q30" s="284">
        <v>207789</v>
      </c>
      <c r="R30" s="284">
        <v>532774</v>
      </c>
      <c r="S30" s="526">
        <v>154008</v>
      </c>
    </row>
    <row r="31" spans="1:19" s="521" customFormat="1" ht="15">
      <c r="A31" s="520"/>
      <c r="B31" s="282" t="s">
        <v>128</v>
      </c>
      <c r="C31" s="283" t="s">
        <v>129</v>
      </c>
      <c r="D31" s="283" t="s">
        <v>105</v>
      </c>
      <c r="E31" s="284">
        <v>25316</v>
      </c>
      <c r="F31" s="284">
        <v>2033</v>
      </c>
      <c r="G31" s="284">
        <v>29033</v>
      </c>
      <c r="H31" s="284">
        <v>0</v>
      </c>
      <c r="I31" s="284">
        <v>56954</v>
      </c>
      <c r="J31" s="284">
        <v>2606</v>
      </c>
      <c r="K31" s="284">
        <v>2239</v>
      </c>
      <c r="L31" s="284">
        <v>11566</v>
      </c>
      <c r="M31" s="284">
        <v>5750</v>
      </c>
      <c r="N31" s="284">
        <v>1</v>
      </c>
      <c r="O31" s="284">
        <v>2218</v>
      </c>
      <c r="P31" s="284">
        <v>3472</v>
      </c>
      <c r="Q31" s="284">
        <v>23007</v>
      </c>
      <c r="R31" s="284">
        <v>85382</v>
      </c>
      <c r="S31" s="526">
        <v>30289</v>
      </c>
    </row>
    <row r="32" spans="1:19" s="521" customFormat="1" ht="15">
      <c r="A32" s="520"/>
      <c r="B32" s="282" t="s">
        <v>130</v>
      </c>
      <c r="C32" s="283" t="s">
        <v>131</v>
      </c>
      <c r="D32" s="283" t="s">
        <v>105</v>
      </c>
      <c r="E32" s="284">
        <v>24217</v>
      </c>
      <c r="F32" s="284">
        <v>1012</v>
      </c>
      <c r="G32" s="284">
        <v>17295</v>
      </c>
      <c r="H32" s="284">
        <v>136</v>
      </c>
      <c r="I32" s="284">
        <v>43069</v>
      </c>
      <c r="J32" s="284">
        <v>1040</v>
      </c>
      <c r="K32" s="284">
        <v>5782</v>
      </c>
      <c r="L32" s="284">
        <v>4264</v>
      </c>
      <c r="M32" s="284">
        <v>1786</v>
      </c>
      <c r="N32" s="284">
        <v>0</v>
      </c>
      <c r="O32" s="284">
        <v>1027</v>
      </c>
      <c r="P32" s="284">
        <v>635</v>
      </c>
      <c r="Q32" s="284">
        <v>7712</v>
      </c>
      <c r="R32" s="284">
        <v>58106</v>
      </c>
      <c r="S32" s="526">
        <v>18307</v>
      </c>
    </row>
    <row r="33" spans="1:19" s="521" customFormat="1" ht="15">
      <c r="A33" s="520"/>
      <c r="B33" s="282" t="s">
        <v>132</v>
      </c>
      <c r="C33" s="283" t="s">
        <v>133</v>
      </c>
      <c r="D33" s="283" t="s">
        <v>105</v>
      </c>
      <c r="E33" s="284">
        <v>701859</v>
      </c>
      <c r="F33" s="284">
        <v>78473</v>
      </c>
      <c r="G33" s="284">
        <v>997698</v>
      </c>
      <c r="H33" s="284">
        <v>0</v>
      </c>
      <c r="I33" s="284">
        <v>1778030</v>
      </c>
      <c r="J33" s="284">
        <v>40806</v>
      </c>
      <c r="K33" s="284">
        <v>154328</v>
      </c>
      <c r="L33" s="284">
        <v>518467</v>
      </c>
      <c r="M33" s="284">
        <v>328251</v>
      </c>
      <c r="N33" s="284">
        <v>8400</v>
      </c>
      <c r="O33" s="284">
        <v>37780</v>
      </c>
      <c r="P33" s="284">
        <v>275314</v>
      </c>
      <c r="Q33" s="284">
        <v>1168212</v>
      </c>
      <c r="R33" s="284">
        <v>3144875</v>
      </c>
      <c r="S33" s="526">
        <v>1130358</v>
      </c>
    </row>
    <row r="34" spans="1:19" s="521" customFormat="1" ht="15">
      <c r="A34" s="520"/>
      <c r="B34" s="282" t="s">
        <v>89</v>
      </c>
      <c r="C34" s="283" t="s">
        <v>90</v>
      </c>
      <c r="D34" s="283" t="s">
        <v>80</v>
      </c>
      <c r="E34" s="284">
        <v>140162</v>
      </c>
      <c r="F34" s="284">
        <v>11429</v>
      </c>
      <c r="G34" s="284">
        <v>139358</v>
      </c>
      <c r="H34" s="284">
        <v>69</v>
      </c>
      <c r="I34" s="284">
        <v>291026</v>
      </c>
      <c r="J34" s="284">
        <v>5936</v>
      </c>
      <c r="K34" s="284">
        <v>27518</v>
      </c>
      <c r="L34" s="284">
        <v>19785</v>
      </c>
      <c r="M34" s="284">
        <v>14151</v>
      </c>
      <c r="N34" s="284">
        <v>15</v>
      </c>
      <c r="O34" s="284">
        <v>0</v>
      </c>
      <c r="P34" s="284">
        <v>9497</v>
      </c>
      <c r="Q34" s="284">
        <v>43448</v>
      </c>
      <c r="R34" s="284">
        <v>370016</v>
      </c>
      <c r="S34" s="526">
        <v>157861</v>
      </c>
    </row>
    <row r="35" spans="1:19" s="521" customFormat="1" ht="15">
      <c r="A35" s="520"/>
      <c r="B35" s="282" t="s">
        <v>134</v>
      </c>
      <c r="C35" s="283" t="s">
        <v>135</v>
      </c>
      <c r="D35" s="283" t="s">
        <v>105</v>
      </c>
      <c r="E35" s="284">
        <v>20008</v>
      </c>
      <c r="F35" s="284">
        <v>1545</v>
      </c>
      <c r="G35" s="284">
        <v>10080</v>
      </c>
      <c r="H35" s="284">
        <v>0</v>
      </c>
      <c r="I35" s="284">
        <v>31633</v>
      </c>
      <c r="J35" s="284">
        <v>216</v>
      </c>
      <c r="K35" s="284">
        <v>1319</v>
      </c>
      <c r="L35" s="284">
        <v>3478</v>
      </c>
      <c r="M35" s="284">
        <v>912</v>
      </c>
      <c r="N35" s="284">
        <v>4</v>
      </c>
      <c r="O35" s="284">
        <v>0</v>
      </c>
      <c r="P35" s="284">
        <v>6392</v>
      </c>
      <c r="Q35" s="284">
        <v>10786</v>
      </c>
      <c r="R35" s="284">
        <v>43954</v>
      </c>
      <c r="S35" s="526">
        <v>11625</v>
      </c>
    </row>
    <row r="36" spans="1:19" s="521" customFormat="1" ht="15">
      <c r="A36" s="520"/>
      <c r="B36" s="282" t="s">
        <v>207</v>
      </c>
      <c r="C36" s="283" t="s">
        <v>208</v>
      </c>
      <c r="D36" s="283" t="s">
        <v>206</v>
      </c>
      <c r="E36" s="284">
        <v>11959</v>
      </c>
      <c r="F36" s="284">
        <v>1132</v>
      </c>
      <c r="G36" s="284">
        <v>22980</v>
      </c>
      <c r="H36" s="284">
        <v>484</v>
      </c>
      <c r="I36" s="284">
        <v>36634</v>
      </c>
      <c r="J36" s="284">
        <v>126</v>
      </c>
      <c r="K36" s="284">
        <v>2080</v>
      </c>
      <c r="L36" s="284">
        <v>8583</v>
      </c>
      <c r="M36" s="284">
        <v>2689</v>
      </c>
      <c r="N36" s="284">
        <v>0</v>
      </c>
      <c r="O36" s="284">
        <v>799</v>
      </c>
      <c r="P36" s="284">
        <v>167</v>
      </c>
      <c r="Q36" s="284">
        <v>12238</v>
      </c>
      <c r="R36" s="284">
        <v>51246</v>
      </c>
      <c r="S36" s="526">
        <v>22283</v>
      </c>
    </row>
    <row r="37" spans="1:19" s="521" customFormat="1" ht="15">
      <c r="A37" s="520"/>
      <c r="B37" s="282" t="s">
        <v>91</v>
      </c>
      <c r="C37" s="283" t="s">
        <v>92</v>
      </c>
      <c r="D37" s="283" t="s">
        <v>80</v>
      </c>
      <c r="E37" s="284">
        <v>124031</v>
      </c>
      <c r="F37" s="284">
        <v>10383</v>
      </c>
      <c r="G37" s="284">
        <v>95667</v>
      </c>
      <c r="H37" s="284">
        <v>2827</v>
      </c>
      <c r="I37" s="284">
        <v>233944</v>
      </c>
      <c r="J37" s="284">
        <v>9321</v>
      </c>
      <c r="K37" s="284">
        <v>39768</v>
      </c>
      <c r="L37" s="284">
        <v>58742</v>
      </c>
      <c r="M37" s="284">
        <v>36469</v>
      </c>
      <c r="N37" s="284">
        <v>7</v>
      </c>
      <c r="O37" s="284">
        <v>5625</v>
      </c>
      <c r="P37" s="284">
        <v>12087</v>
      </c>
      <c r="Q37" s="284">
        <v>112930</v>
      </c>
      <c r="R37" s="284">
        <v>401142</v>
      </c>
      <c r="S37" s="526">
        <v>147076</v>
      </c>
    </row>
    <row r="38" spans="1:19" s="521" customFormat="1" ht="15">
      <c r="A38" s="520"/>
      <c r="B38" s="282" t="s">
        <v>136</v>
      </c>
      <c r="C38" s="283" t="s">
        <v>137</v>
      </c>
      <c r="D38" s="283" t="s">
        <v>105</v>
      </c>
      <c r="E38" s="284">
        <v>475224</v>
      </c>
      <c r="F38" s="284">
        <v>32616</v>
      </c>
      <c r="G38" s="284">
        <v>359878</v>
      </c>
      <c r="H38" s="284">
        <v>7747</v>
      </c>
      <c r="I38" s="284">
        <v>876590</v>
      </c>
      <c r="J38" s="284">
        <v>36142</v>
      </c>
      <c r="K38" s="284">
        <v>67869</v>
      </c>
      <c r="L38" s="284">
        <v>285136</v>
      </c>
      <c r="M38" s="284">
        <v>230686</v>
      </c>
      <c r="N38" s="284">
        <v>83</v>
      </c>
      <c r="O38" s="284">
        <v>0</v>
      </c>
      <c r="P38" s="284">
        <v>681209</v>
      </c>
      <c r="Q38" s="284">
        <v>1197114</v>
      </c>
      <c r="R38" s="284">
        <v>2184363</v>
      </c>
      <c r="S38" s="526">
        <v>204993</v>
      </c>
    </row>
    <row r="39" spans="1:19" s="521" customFormat="1" ht="15">
      <c r="A39" s="520"/>
      <c r="B39" s="282" t="s">
        <v>138</v>
      </c>
      <c r="C39" s="283" t="s">
        <v>139</v>
      </c>
      <c r="D39" s="283" t="s">
        <v>105</v>
      </c>
      <c r="E39" s="284">
        <v>33514</v>
      </c>
      <c r="F39" s="284">
        <v>5307</v>
      </c>
      <c r="G39" s="284">
        <v>59571</v>
      </c>
      <c r="H39" s="284">
        <v>1557</v>
      </c>
      <c r="I39" s="284">
        <v>100017</v>
      </c>
      <c r="J39" s="284">
        <v>1293</v>
      </c>
      <c r="K39" s="284">
        <v>7528</v>
      </c>
      <c r="L39" s="284">
        <v>11513</v>
      </c>
      <c r="M39" s="284">
        <v>6911</v>
      </c>
      <c r="N39" s="284">
        <v>0</v>
      </c>
      <c r="O39" s="284">
        <v>27468</v>
      </c>
      <c r="P39" s="284">
        <v>1251</v>
      </c>
      <c r="Q39" s="284">
        <v>47143</v>
      </c>
      <c r="R39" s="284">
        <v>162068</v>
      </c>
      <c r="S39" s="526">
        <v>64878</v>
      </c>
    </row>
    <row r="40" spans="1:19" s="521" customFormat="1" ht="15">
      <c r="A40" s="520"/>
      <c r="B40" s="282" t="s">
        <v>231</v>
      </c>
      <c r="C40" s="283" t="s">
        <v>232</v>
      </c>
      <c r="D40" s="283" t="s">
        <v>105</v>
      </c>
      <c r="E40" s="284">
        <v>232345</v>
      </c>
      <c r="F40" s="284">
        <v>26379</v>
      </c>
      <c r="G40" s="284">
        <v>294402</v>
      </c>
      <c r="H40" s="284">
        <v>2084</v>
      </c>
      <c r="I40" s="284">
        <v>555210</v>
      </c>
      <c r="J40" s="284">
        <v>13992</v>
      </c>
      <c r="K40" s="284">
        <v>71265</v>
      </c>
      <c r="L40" s="284">
        <v>124696</v>
      </c>
      <c r="M40" s="284">
        <v>62195</v>
      </c>
      <c r="N40" s="284">
        <v>43</v>
      </c>
      <c r="O40" s="284">
        <v>0</v>
      </c>
      <c r="P40" s="284">
        <v>45222</v>
      </c>
      <c r="Q40" s="284">
        <v>232156</v>
      </c>
      <c r="R40" s="284">
        <v>877437</v>
      </c>
      <c r="S40" s="526">
        <v>369943</v>
      </c>
    </row>
    <row r="41" spans="1:19" s="521" customFormat="1" ht="15">
      <c r="A41" s="520"/>
      <c r="B41" s="282" t="s">
        <v>219</v>
      </c>
      <c r="C41" s="283" t="s">
        <v>220</v>
      </c>
      <c r="D41" s="283" t="s">
        <v>206</v>
      </c>
      <c r="E41" s="284">
        <v>24296</v>
      </c>
      <c r="F41" s="284">
        <v>2379</v>
      </c>
      <c r="G41" s="284">
        <v>15764</v>
      </c>
      <c r="H41" s="284">
        <v>0</v>
      </c>
      <c r="I41" s="284">
        <v>42523</v>
      </c>
      <c r="J41" s="284">
        <v>908</v>
      </c>
      <c r="K41" s="284">
        <v>5310</v>
      </c>
      <c r="L41" s="284">
        <v>10275</v>
      </c>
      <c r="M41" s="284">
        <v>4826</v>
      </c>
      <c r="N41" s="284">
        <v>218</v>
      </c>
      <c r="O41" s="284">
        <v>1418</v>
      </c>
      <c r="P41" s="284">
        <v>14614</v>
      </c>
      <c r="Q41" s="284">
        <v>31351</v>
      </c>
      <c r="R41" s="284">
        <v>80125</v>
      </c>
      <c r="S41" s="526">
        <v>20640</v>
      </c>
    </row>
    <row r="42" spans="1:19" s="521" customFormat="1" ht="15">
      <c r="A42" s="520"/>
      <c r="B42" s="282" t="s">
        <v>243</v>
      </c>
      <c r="C42" s="283" t="s">
        <v>244</v>
      </c>
      <c r="D42" s="283" t="s">
        <v>206</v>
      </c>
      <c r="E42" s="284">
        <v>12387</v>
      </c>
      <c r="F42" s="284">
        <v>3135</v>
      </c>
      <c r="G42" s="284">
        <v>14815</v>
      </c>
      <c r="H42" s="284">
        <v>23</v>
      </c>
      <c r="I42" s="284">
        <v>30640</v>
      </c>
      <c r="J42" s="284">
        <v>169</v>
      </c>
      <c r="K42" s="284">
        <v>3451</v>
      </c>
      <c r="L42" s="284">
        <v>2419</v>
      </c>
      <c r="M42" s="284">
        <v>2925</v>
      </c>
      <c r="N42" s="284">
        <v>215</v>
      </c>
      <c r="O42" s="284">
        <v>17</v>
      </c>
      <c r="P42" s="284">
        <v>543</v>
      </c>
      <c r="Q42" s="284">
        <v>6119</v>
      </c>
      <c r="R42" s="284">
        <v>41016</v>
      </c>
      <c r="S42" s="526">
        <v>22816</v>
      </c>
    </row>
    <row r="43" spans="1:19" s="521" customFormat="1" ht="15">
      <c r="A43" s="520"/>
      <c r="B43" s="282" t="s">
        <v>245</v>
      </c>
      <c r="C43" s="283" t="s">
        <v>246</v>
      </c>
      <c r="D43" s="283" t="s">
        <v>247</v>
      </c>
      <c r="E43" s="284">
        <v>20924</v>
      </c>
      <c r="F43" s="284">
        <v>542</v>
      </c>
      <c r="G43" s="284">
        <v>11320</v>
      </c>
      <c r="H43" s="284">
        <v>0</v>
      </c>
      <c r="I43" s="284">
        <v>32786</v>
      </c>
      <c r="J43" s="284">
        <v>1010</v>
      </c>
      <c r="K43" s="284">
        <v>0</v>
      </c>
      <c r="L43" s="284">
        <v>14118</v>
      </c>
      <c r="M43" s="284">
        <v>7058</v>
      </c>
      <c r="N43" s="284">
        <v>0</v>
      </c>
      <c r="O43" s="284">
        <v>1092</v>
      </c>
      <c r="P43" s="284">
        <v>15</v>
      </c>
      <c r="Q43" s="284">
        <v>22283</v>
      </c>
      <c r="R43" s="284">
        <v>56079</v>
      </c>
      <c r="S43" s="526">
        <v>11320</v>
      </c>
    </row>
    <row r="44" spans="1:19" s="521" customFormat="1" ht="15">
      <c r="A44" s="520"/>
      <c r="B44" s="282" t="s">
        <v>140</v>
      </c>
      <c r="C44" s="283" t="s">
        <v>141</v>
      </c>
      <c r="D44" s="283" t="s">
        <v>105</v>
      </c>
      <c r="E44" s="284">
        <v>41497</v>
      </c>
      <c r="F44" s="284">
        <v>4344</v>
      </c>
      <c r="G44" s="284">
        <v>42938</v>
      </c>
      <c r="H44" s="284">
        <v>354</v>
      </c>
      <c r="I44" s="284">
        <v>89438</v>
      </c>
      <c r="J44" s="284">
        <v>1573</v>
      </c>
      <c r="K44" s="284">
        <v>10630</v>
      </c>
      <c r="L44" s="284">
        <v>13934</v>
      </c>
      <c r="M44" s="284">
        <v>7926</v>
      </c>
      <c r="N44" s="284">
        <v>65</v>
      </c>
      <c r="O44" s="284">
        <v>1704</v>
      </c>
      <c r="P44" s="284">
        <v>1339</v>
      </c>
      <c r="Q44" s="284">
        <v>24968</v>
      </c>
      <c r="R44" s="284">
        <v>127215</v>
      </c>
      <c r="S44" s="526">
        <v>19066</v>
      </c>
    </row>
    <row r="45" spans="1:19" s="521" customFormat="1" ht="15">
      <c r="A45" s="520"/>
      <c r="B45" s="282" t="s">
        <v>142</v>
      </c>
      <c r="C45" s="283" t="s">
        <v>143</v>
      </c>
      <c r="D45" s="283" t="s">
        <v>105</v>
      </c>
      <c r="E45" s="284">
        <v>279688</v>
      </c>
      <c r="F45" s="284">
        <v>68951</v>
      </c>
      <c r="G45" s="284">
        <v>600414</v>
      </c>
      <c r="H45" s="284">
        <v>3</v>
      </c>
      <c r="I45" s="284">
        <v>981873</v>
      </c>
      <c r="J45" s="284">
        <v>18194</v>
      </c>
      <c r="K45" s="284">
        <v>79417</v>
      </c>
      <c r="L45" s="284">
        <v>376843</v>
      </c>
      <c r="M45" s="284">
        <v>303034</v>
      </c>
      <c r="N45" s="284">
        <v>21783</v>
      </c>
      <c r="O45" s="284">
        <v>855</v>
      </c>
      <c r="P45" s="284">
        <v>49089</v>
      </c>
      <c r="Q45" s="284">
        <v>751604</v>
      </c>
      <c r="R45" s="284">
        <v>1831839</v>
      </c>
      <c r="S45" s="526">
        <v>708041</v>
      </c>
    </row>
    <row r="46" spans="1:19" s="521" customFormat="1" ht="15">
      <c r="A46" s="520"/>
      <c r="B46" s="282" t="s">
        <v>144</v>
      </c>
      <c r="C46" s="283" t="s">
        <v>145</v>
      </c>
      <c r="D46" s="283" t="s">
        <v>105</v>
      </c>
      <c r="E46" s="284">
        <v>13224</v>
      </c>
      <c r="F46" s="284">
        <v>303</v>
      </c>
      <c r="G46" s="284">
        <v>7776</v>
      </c>
      <c r="H46" s="284">
        <v>0</v>
      </c>
      <c r="I46" s="284">
        <v>21437</v>
      </c>
      <c r="J46" s="284">
        <v>753</v>
      </c>
      <c r="K46" s="284">
        <v>15</v>
      </c>
      <c r="L46" s="284">
        <v>2072</v>
      </c>
      <c r="M46" s="284">
        <v>1067</v>
      </c>
      <c r="N46" s="284">
        <v>0</v>
      </c>
      <c r="O46" s="284">
        <v>400</v>
      </c>
      <c r="P46" s="284">
        <v>563</v>
      </c>
      <c r="Q46" s="284">
        <v>4102</v>
      </c>
      <c r="R46" s="284">
        <v>26468</v>
      </c>
      <c r="S46" s="526">
        <v>8102</v>
      </c>
    </row>
    <row r="47" spans="1:19" s="521" customFormat="1" ht="15">
      <c r="A47" s="520"/>
      <c r="B47" s="282" t="s">
        <v>146</v>
      </c>
      <c r="C47" s="283" t="s">
        <v>147</v>
      </c>
      <c r="D47" s="283" t="s">
        <v>105</v>
      </c>
      <c r="E47" s="284">
        <v>87630</v>
      </c>
      <c r="F47" s="284">
        <v>10452</v>
      </c>
      <c r="G47" s="284">
        <v>160123</v>
      </c>
      <c r="H47" s="284">
        <v>739</v>
      </c>
      <c r="I47" s="284">
        <v>263013</v>
      </c>
      <c r="J47" s="284">
        <v>6590</v>
      </c>
      <c r="K47" s="284">
        <v>11826</v>
      </c>
      <c r="L47" s="284">
        <v>44514</v>
      </c>
      <c r="M47" s="284">
        <v>39472</v>
      </c>
      <c r="N47" s="284">
        <v>10</v>
      </c>
      <c r="O47" s="284">
        <v>2181</v>
      </c>
      <c r="P47" s="284">
        <v>7942</v>
      </c>
      <c r="Q47" s="284">
        <v>94119</v>
      </c>
      <c r="R47" s="284">
        <v>377112</v>
      </c>
      <c r="S47" s="526">
        <v>196086</v>
      </c>
    </row>
    <row r="48" spans="1:19" s="521" customFormat="1" ht="15">
      <c r="A48" s="520"/>
      <c r="B48" s="282" t="s">
        <v>225</v>
      </c>
      <c r="C48" s="283" t="s">
        <v>226</v>
      </c>
      <c r="D48" s="283" t="s">
        <v>206</v>
      </c>
      <c r="E48" s="284">
        <v>13676</v>
      </c>
      <c r="F48" s="284">
        <v>1278</v>
      </c>
      <c r="G48" s="284">
        <v>14475</v>
      </c>
      <c r="H48" s="284">
        <v>39</v>
      </c>
      <c r="I48" s="284">
        <v>29478</v>
      </c>
      <c r="J48" s="284">
        <v>486</v>
      </c>
      <c r="K48" s="284">
        <v>3024</v>
      </c>
      <c r="L48" s="284">
        <v>2698</v>
      </c>
      <c r="M48" s="284">
        <v>1737</v>
      </c>
      <c r="N48" s="284">
        <v>0</v>
      </c>
      <c r="O48" s="284">
        <v>117</v>
      </c>
      <c r="P48" s="284">
        <v>149</v>
      </c>
      <c r="Q48" s="284">
        <v>4701</v>
      </c>
      <c r="R48" s="284">
        <v>37809</v>
      </c>
      <c r="S48" s="526">
        <v>15753</v>
      </c>
    </row>
    <row r="49" spans="1:19" s="521" customFormat="1" ht="15">
      <c r="A49" s="520"/>
      <c r="B49" s="282" t="s">
        <v>148</v>
      </c>
      <c r="C49" s="283" t="s">
        <v>149</v>
      </c>
      <c r="D49" s="283" t="s">
        <v>105</v>
      </c>
      <c r="E49" s="284">
        <v>94802</v>
      </c>
      <c r="F49" s="284">
        <v>5365</v>
      </c>
      <c r="G49" s="284">
        <v>77658</v>
      </c>
      <c r="H49" s="284">
        <v>2063</v>
      </c>
      <c r="I49" s="284">
        <v>180254</v>
      </c>
      <c r="J49" s="284">
        <v>9678</v>
      </c>
      <c r="K49" s="284">
        <v>36092</v>
      </c>
      <c r="L49" s="284">
        <v>53124</v>
      </c>
      <c r="M49" s="284">
        <v>41726</v>
      </c>
      <c r="N49" s="284">
        <v>11</v>
      </c>
      <c r="O49" s="284">
        <v>6094</v>
      </c>
      <c r="P49" s="284">
        <v>44463</v>
      </c>
      <c r="Q49" s="284">
        <v>145418</v>
      </c>
      <c r="R49" s="284">
        <v>372803</v>
      </c>
      <c r="S49" s="526">
        <v>80288</v>
      </c>
    </row>
    <row r="50" spans="1:19" s="521" customFormat="1" ht="15">
      <c r="A50" s="520"/>
      <c r="B50" s="282" t="s">
        <v>150</v>
      </c>
      <c r="C50" s="283" t="s">
        <v>151</v>
      </c>
      <c r="D50" s="283" t="s">
        <v>105</v>
      </c>
      <c r="E50" s="284">
        <v>322200</v>
      </c>
      <c r="F50" s="284">
        <v>24912</v>
      </c>
      <c r="G50" s="284">
        <v>297375</v>
      </c>
      <c r="H50" s="284">
        <v>2898</v>
      </c>
      <c r="I50" s="284">
        <v>648760</v>
      </c>
      <c r="J50" s="284">
        <v>28575</v>
      </c>
      <c r="K50" s="284">
        <v>76862</v>
      </c>
      <c r="L50" s="284">
        <v>112678</v>
      </c>
      <c r="M50" s="284">
        <v>95746</v>
      </c>
      <c r="N50" s="284">
        <v>2793</v>
      </c>
      <c r="O50" s="284">
        <v>24808</v>
      </c>
      <c r="P50" s="284">
        <v>78377</v>
      </c>
      <c r="Q50" s="284">
        <v>314402</v>
      </c>
      <c r="R50" s="284">
        <v>1072404</v>
      </c>
      <c r="S50" s="526">
        <v>387655</v>
      </c>
    </row>
    <row r="51" spans="1:19" s="521" customFormat="1" ht="15">
      <c r="A51" s="520"/>
      <c r="B51" s="282" t="s">
        <v>209</v>
      </c>
      <c r="C51" s="283" t="s">
        <v>210</v>
      </c>
      <c r="D51" s="283" t="s">
        <v>206</v>
      </c>
      <c r="E51" s="284">
        <v>83966</v>
      </c>
      <c r="F51" s="284">
        <v>9404</v>
      </c>
      <c r="G51" s="284">
        <v>100205</v>
      </c>
      <c r="H51" s="284">
        <v>1213</v>
      </c>
      <c r="I51" s="284">
        <v>194788</v>
      </c>
      <c r="J51" s="284">
        <v>9568</v>
      </c>
      <c r="K51" s="284">
        <v>37197</v>
      </c>
      <c r="L51" s="284">
        <v>24852</v>
      </c>
      <c r="M51" s="284">
        <v>24760</v>
      </c>
      <c r="N51" s="284">
        <v>1785</v>
      </c>
      <c r="O51" s="284">
        <v>0</v>
      </c>
      <c r="P51" s="284">
        <v>12473</v>
      </c>
      <c r="Q51" s="284">
        <v>63870</v>
      </c>
      <c r="R51" s="284">
        <v>306132</v>
      </c>
      <c r="S51" s="526">
        <v>119454</v>
      </c>
    </row>
    <row r="52" spans="1:19" s="521" customFormat="1" ht="15">
      <c r="A52" s="520"/>
      <c r="B52" s="282" t="s">
        <v>211</v>
      </c>
      <c r="C52" s="283" t="s">
        <v>212</v>
      </c>
      <c r="D52" s="283" t="s">
        <v>206</v>
      </c>
      <c r="E52" s="284">
        <v>135471</v>
      </c>
      <c r="F52" s="284">
        <v>13215</v>
      </c>
      <c r="G52" s="284">
        <v>137451</v>
      </c>
      <c r="H52" s="284">
        <v>155</v>
      </c>
      <c r="I52" s="284">
        <v>286292</v>
      </c>
      <c r="J52" s="284">
        <v>7425</v>
      </c>
      <c r="K52" s="284">
        <v>59299</v>
      </c>
      <c r="L52" s="284">
        <v>186436</v>
      </c>
      <c r="M52" s="284">
        <v>39818</v>
      </c>
      <c r="N52" s="284">
        <v>11</v>
      </c>
      <c r="O52" s="284">
        <v>328</v>
      </c>
      <c r="P52" s="284">
        <v>78858</v>
      </c>
      <c r="Q52" s="284">
        <v>305451</v>
      </c>
      <c r="R52" s="284">
        <v>658660</v>
      </c>
      <c r="S52" s="526">
        <v>150666</v>
      </c>
    </row>
    <row r="53" spans="1:19" s="521" customFormat="1" ht="15">
      <c r="A53" s="520"/>
      <c r="B53" s="282" t="s">
        <v>241</v>
      </c>
      <c r="C53" s="283" t="s">
        <v>242</v>
      </c>
      <c r="D53" s="283" t="s">
        <v>206</v>
      </c>
      <c r="E53" s="284">
        <v>26434</v>
      </c>
      <c r="F53" s="284">
        <v>5582</v>
      </c>
      <c r="G53" s="284">
        <v>81561</v>
      </c>
      <c r="H53" s="284">
        <v>0</v>
      </c>
      <c r="I53" s="284">
        <v>114603</v>
      </c>
      <c r="J53" s="284">
        <v>1722</v>
      </c>
      <c r="K53" s="284">
        <v>745</v>
      </c>
      <c r="L53" s="284">
        <v>11099</v>
      </c>
      <c r="M53" s="284">
        <v>6873</v>
      </c>
      <c r="N53" s="284">
        <v>505</v>
      </c>
      <c r="O53" s="284">
        <v>514</v>
      </c>
      <c r="P53" s="284">
        <v>335</v>
      </c>
      <c r="Q53" s="284">
        <v>19326</v>
      </c>
      <c r="R53" s="284">
        <v>136536</v>
      </c>
      <c r="S53" s="526">
        <v>82861</v>
      </c>
    </row>
    <row r="54" spans="1:19" s="521" customFormat="1" ht="15">
      <c r="A54" s="520"/>
      <c r="B54" s="282" t="s">
        <v>152</v>
      </c>
      <c r="C54" s="283" t="s">
        <v>153</v>
      </c>
      <c r="D54" s="283" t="s">
        <v>105</v>
      </c>
      <c r="E54" s="284">
        <v>154793</v>
      </c>
      <c r="F54" s="284">
        <v>16338</v>
      </c>
      <c r="G54" s="284">
        <v>153290</v>
      </c>
      <c r="H54" s="284">
        <v>1</v>
      </c>
      <c r="I54" s="284">
        <v>325677</v>
      </c>
      <c r="J54" s="284">
        <v>9917</v>
      </c>
      <c r="K54" s="284">
        <v>1690</v>
      </c>
      <c r="L54" s="284">
        <v>66852</v>
      </c>
      <c r="M54" s="284">
        <v>33145</v>
      </c>
      <c r="N54" s="284">
        <v>12</v>
      </c>
      <c r="O54" s="284">
        <v>5654</v>
      </c>
      <c r="P54" s="284">
        <v>41325</v>
      </c>
      <c r="Q54" s="284">
        <v>146988</v>
      </c>
      <c r="R54" s="284">
        <v>487630</v>
      </c>
      <c r="S54" s="526">
        <v>210019</v>
      </c>
    </row>
    <row r="55" spans="1:19" s="521" customFormat="1" ht="15">
      <c r="A55" s="520"/>
      <c r="B55" s="282" t="s">
        <v>221</v>
      </c>
      <c r="C55" s="283" t="s">
        <v>222</v>
      </c>
      <c r="D55" s="283" t="s">
        <v>206</v>
      </c>
      <c r="E55" s="284">
        <v>18467</v>
      </c>
      <c r="F55" s="284">
        <v>1692</v>
      </c>
      <c r="G55" s="284">
        <v>23453</v>
      </c>
      <c r="H55" s="284">
        <v>159</v>
      </c>
      <c r="I55" s="284">
        <v>43882</v>
      </c>
      <c r="J55" s="284">
        <v>370</v>
      </c>
      <c r="K55" s="284">
        <v>5210</v>
      </c>
      <c r="L55" s="284">
        <v>15553</v>
      </c>
      <c r="M55" s="284">
        <v>5395</v>
      </c>
      <c r="N55" s="284">
        <v>145</v>
      </c>
      <c r="O55" s="284">
        <v>971</v>
      </c>
      <c r="P55" s="284">
        <v>13317</v>
      </c>
      <c r="Q55" s="284">
        <v>35381</v>
      </c>
      <c r="R55" s="284">
        <v>87268</v>
      </c>
      <c r="S55" s="526">
        <v>23453</v>
      </c>
    </row>
    <row r="56" spans="1:19" s="521" customFormat="1" ht="15">
      <c r="A56" s="520"/>
      <c r="B56" s="282" t="s">
        <v>156</v>
      </c>
      <c r="C56" s="283" t="s">
        <v>157</v>
      </c>
      <c r="D56" s="283" t="s">
        <v>105</v>
      </c>
      <c r="E56" s="284">
        <v>43554</v>
      </c>
      <c r="F56" s="284">
        <v>3723</v>
      </c>
      <c r="G56" s="284">
        <v>58708</v>
      </c>
      <c r="H56" s="284">
        <v>1018</v>
      </c>
      <c r="I56" s="284">
        <v>107155</v>
      </c>
      <c r="J56" s="284">
        <v>2412</v>
      </c>
      <c r="K56" s="284">
        <v>14410</v>
      </c>
      <c r="L56" s="284">
        <v>23932</v>
      </c>
      <c r="M56" s="284">
        <v>11859</v>
      </c>
      <c r="N56" s="284">
        <v>9</v>
      </c>
      <c r="O56" s="284">
        <v>1650</v>
      </c>
      <c r="P56" s="284">
        <v>2986</v>
      </c>
      <c r="Q56" s="284">
        <v>40436</v>
      </c>
      <c r="R56" s="284">
        <v>168420</v>
      </c>
      <c r="S56" s="526">
        <v>72282</v>
      </c>
    </row>
    <row r="57" spans="1:19" s="521" customFormat="1" ht="15">
      <c r="A57" s="520"/>
      <c r="B57" s="282" t="s">
        <v>233</v>
      </c>
      <c r="C57" s="283" t="s">
        <v>234</v>
      </c>
      <c r="D57" s="283" t="s">
        <v>105</v>
      </c>
      <c r="E57" s="284">
        <v>64778</v>
      </c>
      <c r="F57" s="284">
        <v>4916</v>
      </c>
      <c r="G57" s="284">
        <v>94720</v>
      </c>
      <c r="H57" s="284">
        <v>0</v>
      </c>
      <c r="I57" s="284">
        <v>170583</v>
      </c>
      <c r="J57" s="284">
        <v>5687</v>
      </c>
      <c r="K57" s="284">
        <v>17674</v>
      </c>
      <c r="L57" s="284">
        <v>79596</v>
      </c>
      <c r="M57" s="284">
        <v>44794</v>
      </c>
      <c r="N57" s="284">
        <v>23</v>
      </c>
      <c r="O57" s="284">
        <v>4732</v>
      </c>
      <c r="P57" s="284">
        <v>22970</v>
      </c>
      <c r="Q57" s="284">
        <v>152115</v>
      </c>
      <c r="R57" s="284">
        <v>347617</v>
      </c>
      <c r="S57" s="526">
        <v>122077</v>
      </c>
    </row>
    <row r="58" spans="1:19" s="521" customFormat="1" ht="15">
      <c r="A58" s="520"/>
      <c r="B58" s="282" t="s">
        <v>158</v>
      </c>
      <c r="C58" s="283" t="s">
        <v>159</v>
      </c>
      <c r="D58" s="283" t="s">
        <v>105</v>
      </c>
      <c r="E58" s="284">
        <v>38853</v>
      </c>
      <c r="F58" s="284">
        <v>2730</v>
      </c>
      <c r="G58" s="284">
        <v>43233</v>
      </c>
      <c r="H58" s="284">
        <v>397</v>
      </c>
      <c r="I58" s="284">
        <v>85395</v>
      </c>
      <c r="J58" s="284">
        <v>2950</v>
      </c>
      <c r="K58" s="284">
        <v>11542</v>
      </c>
      <c r="L58" s="284">
        <v>11531</v>
      </c>
      <c r="M58" s="284">
        <v>8985</v>
      </c>
      <c r="N58" s="284">
        <v>4</v>
      </c>
      <c r="O58" s="284">
        <v>1111</v>
      </c>
      <c r="P58" s="284">
        <v>15229</v>
      </c>
      <c r="Q58" s="284">
        <v>36860</v>
      </c>
      <c r="R58" s="284">
        <v>137669</v>
      </c>
      <c r="S58" s="526">
        <v>48195</v>
      </c>
    </row>
    <row r="59" spans="1:19" s="521" customFormat="1" ht="15">
      <c r="A59" s="520"/>
      <c r="B59" s="282" t="s">
        <v>160</v>
      </c>
      <c r="C59" s="283" t="s">
        <v>161</v>
      </c>
      <c r="D59" s="283" t="s">
        <v>105</v>
      </c>
      <c r="E59" s="284">
        <v>53046</v>
      </c>
      <c r="F59" s="284">
        <v>3834</v>
      </c>
      <c r="G59" s="284">
        <v>37851</v>
      </c>
      <c r="H59" s="284">
        <v>1283</v>
      </c>
      <c r="I59" s="284">
        <v>96417</v>
      </c>
      <c r="J59" s="284">
        <v>3263</v>
      </c>
      <c r="K59" s="284">
        <v>26692</v>
      </c>
      <c r="L59" s="284">
        <v>19142</v>
      </c>
      <c r="M59" s="284">
        <v>12032</v>
      </c>
      <c r="N59" s="284">
        <v>1</v>
      </c>
      <c r="O59" s="284">
        <v>2329</v>
      </c>
      <c r="P59" s="284">
        <v>75047</v>
      </c>
      <c r="Q59" s="284">
        <v>108551</v>
      </c>
      <c r="R59" s="284">
        <v>235265</v>
      </c>
      <c r="S59" s="526">
        <v>43824</v>
      </c>
    </row>
    <row r="60" spans="1:19" s="521" customFormat="1" ht="15">
      <c r="A60" s="520"/>
      <c r="B60" s="282" t="s">
        <v>213</v>
      </c>
      <c r="C60" s="283" t="s">
        <v>214</v>
      </c>
      <c r="D60" s="283" t="s">
        <v>206</v>
      </c>
      <c r="E60" s="284">
        <v>95164</v>
      </c>
      <c r="F60" s="284">
        <v>15337</v>
      </c>
      <c r="G60" s="284">
        <v>209954</v>
      </c>
      <c r="H60" s="284">
        <v>0</v>
      </c>
      <c r="I60" s="284">
        <v>320707</v>
      </c>
      <c r="J60" s="284">
        <v>9370</v>
      </c>
      <c r="K60" s="284">
        <v>30890</v>
      </c>
      <c r="L60" s="284">
        <v>82115</v>
      </c>
      <c r="M60" s="284">
        <v>84776</v>
      </c>
      <c r="N60" s="284">
        <v>10</v>
      </c>
      <c r="O60" s="284">
        <v>0</v>
      </c>
      <c r="P60" s="284">
        <v>11750</v>
      </c>
      <c r="Q60" s="284">
        <v>178651</v>
      </c>
      <c r="R60" s="284">
        <v>539618</v>
      </c>
      <c r="S60" s="526">
        <v>209945</v>
      </c>
    </row>
    <row r="61" spans="1:19" s="521" customFormat="1" ht="15">
      <c r="A61" s="520"/>
      <c r="B61" s="282" t="s">
        <v>93</v>
      </c>
      <c r="C61" s="283" t="s">
        <v>94</v>
      </c>
      <c r="D61" s="283" t="s">
        <v>80</v>
      </c>
      <c r="E61" s="284">
        <v>59574</v>
      </c>
      <c r="F61" s="284">
        <v>2641</v>
      </c>
      <c r="G61" s="284">
        <v>29941</v>
      </c>
      <c r="H61" s="284">
        <v>7500</v>
      </c>
      <c r="I61" s="284">
        <v>99880</v>
      </c>
      <c r="J61" s="284">
        <v>3278</v>
      </c>
      <c r="K61" s="284">
        <v>21577</v>
      </c>
      <c r="L61" s="284">
        <v>5742</v>
      </c>
      <c r="M61" s="284">
        <v>3502</v>
      </c>
      <c r="N61" s="284">
        <v>3</v>
      </c>
      <c r="O61" s="284">
        <v>371</v>
      </c>
      <c r="P61" s="284">
        <v>3580</v>
      </c>
      <c r="Q61" s="284">
        <v>13198</v>
      </c>
      <c r="R61" s="284">
        <v>138057</v>
      </c>
      <c r="S61" s="526">
        <v>33875</v>
      </c>
    </row>
    <row r="62" spans="1:19" s="521" customFormat="1" ht="15">
      <c r="A62" s="520"/>
      <c r="B62" s="282" t="s">
        <v>95</v>
      </c>
      <c r="C62" s="283" t="s">
        <v>96</v>
      </c>
      <c r="D62" s="283" t="s">
        <v>80</v>
      </c>
      <c r="E62" s="284">
        <v>62183</v>
      </c>
      <c r="F62" s="284">
        <v>7015</v>
      </c>
      <c r="G62" s="284">
        <v>39453</v>
      </c>
      <c r="H62" s="284">
        <v>1764</v>
      </c>
      <c r="I62" s="284">
        <v>110811</v>
      </c>
      <c r="J62" s="284">
        <v>3199</v>
      </c>
      <c r="K62" s="284">
        <v>3583</v>
      </c>
      <c r="L62" s="284">
        <v>52498</v>
      </c>
      <c r="M62" s="284">
        <v>13714</v>
      </c>
      <c r="N62" s="284">
        <v>1</v>
      </c>
      <c r="O62" s="284">
        <v>764</v>
      </c>
      <c r="P62" s="284">
        <v>23491</v>
      </c>
      <c r="Q62" s="284">
        <v>90468</v>
      </c>
      <c r="R62" s="284">
        <v>211753</v>
      </c>
      <c r="S62" s="526">
        <v>82071</v>
      </c>
    </row>
    <row r="63" spans="1:19" s="521" customFormat="1" ht="15">
      <c r="A63" s="520"/>
      <c r="B63" s="282" t="s">
        <v>166</v>
      </c>
      <c r="C63" s="283" t="s">
        <v>167</v>
      </c>
      <c r="D63" s="283" t="s">
        <v>105</v>
      </c>
      <c r="E63" s="284">
        <v>420913</v>
      </c>
      <c r="F63" s="284">
        <v>33086</v>
      </c>
      <c r="G63" s="284">
        <v>411720</v>
      </c>
      <c r="H63" s="284">
        <v>8554</v>
      </c>
      <c r="I63" s="284">
        <v>874932</v>
      </c>
      <c r="J63" s="284">
        <v>25271</v>
      </c>
      <c r="K63" s="284">
        <v>70009</v>
      </c>
      <c r="L63" s="284">
        <v>177443</v>
      </c>
      <c r="M63" s="284">
        <v>129877</v>
      </c>
      <c r="N63" s="284">
        <v>2342</v>
      </c>
      <c r="O63" s="284">
        <v>12352</v>
      </c>
      <c r="P63" s="284">
        <v>418447</v>
      </c>
      <c r="Q63" s="284">
        <v>740461</v>
      </c>
      <c r="R63" s="284">
        <v>1714244</v>
      </c>
      <c r="S63" s="526">
        <v>419707</v>
      </c>
    </row>
    <row r="64" spans="1:19" s="521" customFormat="1" ht="15">
      <c r="A64" s="520"/>
      <c r="B64" s="282" t="s">
        <v>97</v>
      </c>
      <c r="C64" s="283" t="s">
        <v>98</v>
      </c>
      <c r="D64" s="283" t="s">
        <v>80</v>
      </c>
      <c r="E64" s="284">
        <v>198699</v>
      </c>
      <c r="F64" s="284">
        <v>16669</v>
      </c>
      <c r="G64" s="284">
        <v>189680</v>
      </c>
      <c r="H64" s="284">
        <v>1198</v>
      </c>
      <c r="I64" s="284">
        <v>406592</v>
      </c>
      <c r="J64" s="284">
        <v>6339</v>
      </c>
      <c r="K64" s="284">
        <v>25939</v>
      </c>
      <c r="L64" s="284">
        <v>24632</v>
      </c>
      <c r="M64" s="284">
        <v>8575</v>
      </c>
      <c r="N64" s="284">
        <v>10</v>
      </c>
      <c r="O64" s="284">
        <v>0</v>
      </c>
      <c r="P64" s="284">
        <v>5672</v>
      </c>
      <c r="Q64" s="284">
        <v>38889</v>
      </c>
      <c r="R64" s="284">
        <v>480763</v>
      </c>
      <c r="S64" s="526">
        <v>203833</v>
      </c>
    </row>
    <row r="65" spans="1:19" s="521" customFormat="1" ht="15">
      <c r="A65" s="520"/>
      <c r="B65" s="282" t="s">
        <v>168</v>
      </c>
      <c r="C65" s="283" t="s">
        <v>169</v>
      </c>
      <c r="D65" s="283" t="s">
        <v>105</v>
      </c>
      <c r="E65" s="284">
        <v>130238</v>
      </c>
      <c r="F65" s="284">
        <v>18328</v>
      </c>
      <c r="G65" s="284">
        <v>222739</v>
      </c>
      <c r="H65" s="284">
        <v>1699</v>
      </c>
      <c r="I65" s="284">
        <v>373753</v>
      </c>
      <c r="J65" s="284">
        <v>11593</v>
      </c>
      <c r="K65" s="284">
        <v>46139</v>
      </c>
      <c r="L65" s="284">
        <v>65731</v>
      </c>
      <c r="M65" s="284">
        <v>53753</v>
      </c>
      <c r="N65" s="284">
        <v>805</v>
      </c>
      <c r="O65" s="284">
        <v>80</v>
      </c>
      <c r="P65" s="284">
        <v>168419</v>
      </c>
      <c r="Q65" s="284">
        <v>288788</v>
      </c>
      <c r="R65" s="284">
        <v>721663</v>
      </c>
      <c r="S65" s="526">
        <v>205124</v>
      </c>
    </row>
    <row r="66" spans="1:19" s="521" customFormat="1" ht="15">
      <c r="A66" s="520"/>
      <c r="B66" s="282" t="s">
        <v>237</v>
      </c>
      <c r="C66" s="283" t="s">
        <v>238</v>
      </c>
      <c r="D66" s="283" t="s">
        <v>105</v>
      </c>
      <c r="E66" s="284">
        <v>74478</v>
      </c>
      <c r="F66" s="284">
        <v>12034</v>
      </c>
      <c r="G66" s="284">
        <v>168804</v>
      </c>
      <c r="H66" s="284">
        <v>626</v>
      </c>
      <c r="I66" s="284">
        <v>255942</v>
      </c>
      <c r="J66" s="284">
        <v>5262</v>
      </c>
      <c r="K66" s="284">
        <v>18110</v>
      </c>
      <c r="L66" s="284">
        <v>57926</v>
      </c>
      <c r="M66" s="284">
        <v>37085</v>
      </c>
      <c r="N66" s="284">
        <v>880</v>
      </c>
      <c r="O66" s="284">
        <v>0</v>
      </c>
      <c r="P66" s="284">
        <v>23164</v>
      </c>
      <c r="Q66" s="284">
        <v>119055</v>
      </c>
      <c r="R66" s="284">
        <v>401189</v>
      </c>
      <c r="S66" s="526">
        <v>189547</v>
      </c>
    </row>
    <row r="67" spans="1:19" s="521" customFormat="1" ht="15">
      <c r="A67" s="520"/>
      <c r="B67" s="282" t="s">
        <v>170</v>
      </c>
      <c r="C67" s="283" t="s">
        <v>171</v>
      </c>
      <c r="D67" s="283" t="s">
        <v>105</v>
      </c>
      <c r="E67" s="284">
        <v>84241</v>
      </c>
      <c r="F67" s="284">
        <v>9216</v>
      </c>
      <c r="G67" s="284">
        <v>120324</v>
      </c>
      <c r="H67" s="284">
        <v>1070</v>
      </c>
      <c r="I67" s="284">
        <v>214964</v>
      </c>
      <c r="J67" s="284">
        <v>4238</v>
      </c>
      <c r="K67" s="284">
        <v>9425</v>
      </c>
      <c r="L67" s="284">
        <v>44129</v>
      </c>
      <c r="M67" s="284">
        <v>15612</v>
      </c>
      <c r="N67" s="284">
        <v>3</v>
      </c>
      <c r="O67" s="284">
        <v>2627</v>
      </c>
      <c r="P67" s="284">
        <v>37121</v>
      </c>
      <c r="Q67" s="284">
        <v>99492</v>
      </c>
      <c r="R67" s="284">
        <v>329150</v>
      </c>
      <c r="S67" s="526">
        <v>152258</v>
      </c>
    </row>
    <row r="68" spans="1:19" s="521" customFormat="1" ht="15">
      <c r="A68" s="520"/>
      <c r="B68" s="282" t="s">
        <v>196</v>
      </c>
      <c r="C68" s="283" t="s">
        <v>197</v>
      </c>
      <c r="D68" s="283" t="s">
        <v>105</v>
      </c>
      <c r="E68" s="284">
        <v>18467</v>
      </c>
      <c r="F68" s="284">
        <v>3283</v>
      </c>
      <c r="G68" s="284">
        <v>19857</v>
      </c>
      <c r="H68" s="284">
        <v>45</v>
      </c>
      <c r="I68" s="284">
        <v>42025</v>
      </c>
      <c r="J68" s="284">
        <v>626</v>
      </c>
      <c r="K68" s="284">
        <v>1772</v>
      </c>
      <c r="L68" s="284">
        <v>7791</v>
      </c>
      <c r="M68" s="284">
        <v>3651</v>
      </c>
      <c r="N68" s="284">
        <v>0</v>
      </c>
      <c r="O68" s="284">
        <v>468</v>
      </c>
      <c r="P68" s="284">
        <v>614</v>
      </c>
      <c r="Q68" s="284">
        <v>12524</v>
      </c>
      <c r="R68" s="284">
        <v>57006</v>
      </c>
      <c r="S68" s="526">
        <v>20513</v>
      </c>
    </row>
    <row r="69" spans="1:19" s="521" customFormat="1" ht="15">
      <c r="A69" s="520"/>
      <c r="B69" s="282" t="s">
        <v>239</v>
      </c>
      <c r="C69" s="283" t="s">
        <v>240</v>
      </c>
      <c r="D69" s="283" t="s">
        <v>105</v>
      </c>
      <c r="E69" s="284">
        <v>33520</v>
      </c>
      <c r="F69" s="284">
        <v>2843</v>
      </c>
      <c r="G69" s="284">
        <v>55862</v>
      </c>
      <c r="H69" s="284">
        <v>912</v>
      </c>
      <c r="I69" s="284">
        <v>93205</v>
      </c>
      <c r="J69" s="284">
        <v>1813</v>
      </c>
      <c r="K69" s="284">
        <v>4315</v>
      </c>
      <c r="L69" s="284">
        <v>14893</v>
      </c>
      <c r="M69" s="284">
        <v>7661</v>
      </c>
      <c r="N69" s="284">
        <v>0</v>
      </c>
      <c r="O69" s="284">
        <v>1655</v>
      </c>
      <c r="P69" s="284">
        <v>1906</v>
      </c>
      <c r="Q69" s="284">
        <v>26115</v>
      </c>
      <c r="R69" s="284">
        <v>125558</v>
      </c>
      <c r="S69" s="526">
        <v>59862</v>
      </c>
    </row>
    <row r="70" spans="1:19" s="521" customFormat="1" ht="15">
      <c r="A70" s="520"/>
      <c r="B70" s="282" t="s">
        <v>99</v>
      </c>
      <c r="C70" s="283" t="s">
        <v>100</v>
      </c>
      <c r="D70" s="283" t="s">
        <v>80</v>
      </c>
      <c r="E70" s="284">
        <v>40810</v>
      </c>
      <c r="F70" s="284">
        <v>3801</v>
      </c>
      <c r="G70" s="284">
        <v>28365</v>
      </c>
      <c r="H70" s="284">
        <v>598</v>
      </c>
      <c r="I70" s="284">
        <v>73996</v>
      </c>
      <c r="J70" s="284">
        <v>2142</v>
      </c>
      <c r="K70" s="284">
        <v>10838</v>
      </c>
      <c r="L70" s="284">
        <v>10007</v>
      </c>
      <c r="M70" s="284">
        <v>4755</v>
      </c>
      <c r="N70" s="284">
        <v>0</v>
      </c>
      <c r="O70" s="284">
        <v>486</v>
      </c>
      <c r="P70" s="284">
        <v>5965</v>
      </c>
      <c r="Q70" s="284">
        <v>21213</v>
      </c>
      <c r="R70" s="284">
        <v>111599</v>
      </c>
      <c r="S70" s="526">
        <v>32441</v>
      </c>
    </row>
    <row r="71" spans="1:19" s="521" customFormat="1" ht="15">
      <c r="A71" s="520"/>
      <c r="B71" s="282" t="s">
        <v>174</v>
      </c>
      <c r="C71" s="283" t="s">
        <v>175</v>
      </c>
      <c r="D71" s="283" t="s">
        <v>105</v>
      </c>
      <c r="E71" s="284">
        <v>51970</v>
      </c>
      <c r="F71" s="284">
        <v>3341</v>
      </c>
      <c r="G71" s="284">
        <v>35031</v>
      </c>
      <c r="H71" s="284">
        <v>2739</v>
      </c>
      <c r="I71" s="284">
        <v>93153</v>
      </c>
      <c r="J71" s="284">
        <v>4158</v>
      </c>
      <c r="K71" s="284">
        <v>35041</v>
      </c>
      <c r="L71" s="284">
        <v>15250</v>
      </c>
      <c r="M71" s="284">
        <v>13017</v>
      </c>
      <c r="N71" s="284">
        <v>271</v>
      </c>
      <c r="O71" s="284">
        <v>2408</v>
      </c>
      <c r="P71" s="284">
        <v>1836</v>
      </c>
      <c r="Q71" s="284">
        <v>32782</v>
      </c>
      <c r="R71" s="284">
        <v>166789</v>
      </c>
      <c r="S71" s="526">
        <v>48873</v>
      </c>
    </row>
    <row r="72" spans="1:19" s="521" customFormat="1" ht="15">
      <c r="A72" s="520"/>
      <c r="B72" s="282" t="s">
        <v>154</v>
      </c>
      <c r="C72" s="283" t="s">
        <v>155</v>
      </c>
      <c r="D72" s="283" t="s">
        <v>105</v>
      </c>
      <c r="E72" s="284">
        <v>84930</v>
      </c>
      <c r="F72" s="284">
        <v>15006</v>
      </c>
      <c r="G72" s="284">
        <v>99983</v>
      </c>
      <c r="H72" s="284">
        <v>0</v>
      </c>
      <c r="I72" s="284">
        <v>200879</v>
      </c>
      <c r="J72" s="284">
        <v>3761</v>
      </c>
      <c r="K72" s="284">
        <v>8710</v>
      </c>
      <c r="L72" s="284">
        <v>21883</v>
      </c>
      <c r="M72" s="284">
        <v>8270</v>
      </c>
      <c r="N72" s="284">
        <v>1</v>
      </c>
      <c r="O72" s="284">
        <v>0</v>
      </c>
      <c r="P72" s="284">
        <v>7237</v>
      </c>
      <c r="Q72" s="284">
        <v>37391</v>
      </c>
      <c r="R72" s="284">
        <v>255971</v>
      </c>
      <c r="S72" s="526">
        <v>86039</v>
      </c>
    </row>
    <row r="73" spans="1:19" s="521" customFormat="1" ht="15">
      <c r="A73" s="520"/>
      <c r="B73" s="282" t="s">
        <v>176</v>
      </c>
      <c r="C73" s="283" t="s">
        <v>177</v>
      </c>
      <c r="D73" s="283" t="s">
        <v>105</v>
      </c>
      <c r="E73" s="284">
        <v>120183</v>
      </c>
      <c r="F73" s="284">
        <v>10627</v>
      </c>
      <c r="G73" s="284">
        <v>125136</v>
      </c>
      <c r="H73" s="284">
        <v>664</v>
      </c>
      <c r="I73" s="284">
        <v>256610</v>
      </c>
      <c r="J73" s="284">
        <v>5646</v>
      </c>
      <c r="K73" s="284">
        <v>41838</v>
      </c>
      <c r="L73" s="284">
        <v>34011</v>
      </c>
      <c r="M73" s="284">
        <v>13032</v>
      </c>
      <c r="N73" s="284">
        <v>0</v>
      </c>
      <c r="O73" s="284">
        <v>7321</v>
      </c>
      <c r="P73" s="284">
        <v>68913</v>
      </c>
      <c r="Q73" s="284">
        <v>123277</v>
      </c>
      <c r="R73" s="284">
        <v>427726</v>
      </c>
      <c r="S73" s="526">
        <v>145531</v>
      </c>
    </row>
    <row r="74" spans="1:19" s="521" customFormat="1" ht="15">
      <c r="A74" s="520"/>
      <c r="B74" s="282" t="s">
        <v>215</v>
      </c>
      <c r="C74" s="283" t="s">
        <v>216</v>
      </c>
      <c r="D74" s="283" t="s">
        <v>206</v>
      </c>
      <c r="E74" s="284">
        <v>6763</v>
      </c>
      <c r="F74" s="284">
        <v>386</v>
      </c>
      <c r="G74" s="284">
        <v>8851</v>
      </c>
      <c r="H74" s="284">
        <v>131</v>
      </c>
      <c r="I74" s="284">
        <v>16131</v>
      </c>
      <c r="J74" s="284">
        <v>384</v>
      </c>
      <c r="K74" s="284">
        <v>684</v>
      </c>
      <c r="L74" s="284">
        <v>1169</v>
      </c>
      <c r="M74" s="284">
        <v>541</v>
      </c>
      <c r="N74" s="284">
        <v>0</v>
      </c>
      <c r="O74" s="284">
        <v>108</v>
      </c>
      <c r="P74" s="284">
        <v>228</v>
      </c>
      <c r="Q74" s="284">
        <v>2046</v>
      </c>
      <c r="R74" s="284">
        <v>19245</v>
      </c>
      <c r="S74" s="526">
        <v>9283</v>
      </c>
    </row>
    <row r="75" spans="1:19" s="521" customFormat="1" ht="15">
      <c r="A75" s="520"/>
      <c r="B75" s="282" t="s">
        <v>178</v>
      </c>
      <c r="C75" s="283" t="s">
        <v>179</v>
      </c>
      <c r="D75" s="283" t="s">
        <v>105</v>
      </c>
      <c r="E75" s="284">
        <v>28347</v>
      </c>
      <c r="F75" s="284">
        <v>4166</v>
      </c>
      <c r="G75" s="284">
        <v>38426</v>
      </c>
      <c r="H75" s="284">
        <v>0</v>
      </c>
      <c r="I75" s="284">
        <v>70939</v>
      </c>
      <c r="J75" s="284">
        <v>484</v>
      </c>
      <c r="K75" s="284">
        <v>12213</v>
      </c>
      <c r="L75" s="284">
        <v>7445</v>
      </c>
      <c r="M75" s="284">
        <v>3880</v>
      </c>
      <c r="N75" s="284">
        <v>2</v>
      </c>
      <c r="O75" s="284">
        <v>945</v>
      </c>
      <c r="P75" s="284">
        <v>14210</v>
      </c>
      <c r="Q75" s="284">
        <v>26482</v>
      </c>
      <c r="R75" s="284">
        <v>110118</v>
      </c>
      <c r="S75" s="526">
        <v>45907</v>
      </c>
    </row>
    <row r="76" spans="1:19" s="521" customFormat="1" ht="15">
      <c r="A76" s="520"/>
      <c r="B76" s="282" t="s">
        <v>180</v>
      </c>
      <c r="C76" s="283" t="s">
        <v>181</v>
      </c>
      <c r="D76" s="283" t="s">
        <v>105</v>
      </c>
      <c r="E76" s="284">
        <v>100408</v>
      </c>
      <c r="F76" s="284">
        <v>7230</v>
      </c>
      <c r="G76" s="284">
        <v>49624</v>
      </c>
      <c r="H76" s="284">
        <v>1684</v>
      </c>
      <c r="I76" s="284">
        <v>159534</v>
      </c>
      <c r="J76" s="284">
        <v>5970</v>
      </c>
      <c r="K76" s="284">
        <v>20685</v>
      </c>
      <c r="L76" s="284">
        <v>9750</v>
      </c>
      <c r="M76" s="284">
        <v>1012</v>
      </c>
      <c r="N76" s="284">
        <v>0</v>
      </c>
      <c r="O76" s="284">
        <v>0</v>
      </c>
      <c r="P76" s="284">
        <v>4427</v>
      </c>
      <c r="Q76" s="284">
        <v>15189</v>
      </c>
      <c r="R76" s="284">
        <v>201984</v>
      </c>
      <c r="S76" s="526">
        <v>72512</v>
      </c>
    </row>
    <row r="77" spans="1:19" s="521" customFormat="1" ht="15">
      <c r="A77" s="520"/>
      <c r="B77" s="282" t="s">
        <v>182</v>
      </c>
      <c r="C77" s="283" t="s">
        <v>183</v>
      </c>
      <c r="D77" s="283" t="s">
        <v>105</v>
      </c>
      <c r="E77" s="284">
        <v>135437</v>
      </c>
      <c r="F77" s="284">
        <v>9276</v>
      </c>
      <c r="G77" s="284">
        <v>144420</v>
      </c>
      <c r="H77" s="284">
        <v>0</v>
      </c>
      <c r="I77" s="284">
        <v>289133</v>
      </c>
      <c r="J77" s="284">
        <v>3675</v>
      </c>
      <c r="K77" s="284">
        <v>26364</v>
      </c>
      <c r="L77" s="284">
        <v>61336</v>
      </c>
      <c r="M77" s="284">
        <v>43087</v>
      </c>
      <c r="N77" s="284">
        <v>8</v>
      </c>
      <c r="O77" s="284">
        <v>0</v>
      </c>
      <c r="P77" s="284">
        <v>42710</v>
      </c>
      <c r="Q77" s="284">
        <v>147141</v>
      </c>
      <c r="R77" s="284">
        <v>471731</v>
      </c>
      <c r="S77" s="526">
        <v>153697</v>
      </c>
    </row>
    <row r="78" spans="1:19" s="521" customFormat="1" ht="15">
      <c r="A78" s="520"/>
      <c r="B78" s="282" t="s">
        <v>184</v>
      </c>
      <c r="C78" s="283" t="s">
        <v>185</v>
      </c>
      <c r="D78" s="283" t="s">
        <v>105</v>
      </c>
      <c r="E78" s="284">
        <v>58071</v>
      </c>
      <c r="F78" s="284">
        <v>4238</v>
      </c>
      <c r="G78" s="284">
        <v>57378</v>
      </c>
      <c r="H78" s="284">
        <v>6257</v>
      </c>
      <c r="I78" s="284">
        <v>126039</v>
      </c>
      <c r="J78" s="284">
        <v>3779</v>
      </c>
      <c r="K78" s="284">
        <v>23789</v>
      </c>
      <c r="L78" s="284">
        <v>31420</v>
      </c>
      <c r="M78" s="284">
        <v>15226</v>
      </c>
      <c r="N78" s="284">
        <v>6</v>
      </c>
      <c r="O78" s="284">
        <v>1304</v>
      </c>
      <c r="P78" s="284">
        <v>10755</v>
      </c>
      <c r="Q78" s="284">
        <v>58711</v>
      </c>
      <c r="R78" s="284">
        <v>213806</v>
      </c>
      <c r="S78" s="526">
        <v>73927</v>
      </c>
    </row>
    <row r="79" spans="1:19" s="521" customFormat="1" ht="15">
      <c r="A79" s="520"/>
      <c r="B79" s="282" t="s">
        <v>186</v>
      </c>
      <c r="C79" s="283" t="s">
        <v>187</v>
      </c>
      <c r="D79" s="283" t="s">
        <v>105</v>
      </c>
      <c r="E79" s="284">
        <v>67470</v>
      </c>
      <c r="F79" s="284">
        <v>2119</v>
      </c>
      <c r="G79" s="284">
        <v>53658</v>
      </c>
      <c r="H79" s="284">
        <v>84</v>
      </c>
      <c r="I79" s="284">
        <v>123478</v>
      </c>
      <c r="J79" s="284">
        <v>396</v>
      </c>
      <c r="K79" s="284">
        <v>6189</v>
      </c>
      <c r="L79" s="284">
        <v>7233</v>
      </c>
      <c r="M79" s="284">
        <v>3406</v>
      </c>
      <c r="N79" s="284">
        <v>0</v>
      </c>
      <c r="O79" s="284">
        <v>197</v>
      </c>
      <c r="P79" s="284">
        <v>3514</v>
      </c>
      <c r="Q79" s="284">
        <v>14350</v>
      </c>
      <c r="R79" s="284">
        <v>144503</v>
      </c>
      <c r="S79" s="526">
        <v>61268</v>
      </c>
    </row>
    <row r="80" spans="1:19" s="521" customFormat="1" ht="15">
      <c r="A80" s="520"/>
      <c r="B80" s="282" t="s">
        <v>101</v>
      </c>
      <c r="C80" s="283" t="s">
        <v>102</v>
      </c>
      <c r="D80" s="283" t="s">
        <v>80</v>
      </c>
      <c r="E80" s="284">
        <v>112908</v>
      </c>
      <c r="F80" s="284">
        <v>13179</v>
      </c>
      <c r="G80" s="284">
        <v>169926</v>
      </c>
      <c r="H80" s="284">
        <v>962</v>
      </c>
      <c r="I80" s="284">
        <v>307261</v>
      </c>
      <c r="J80" s="284">
        <v>5407</v>
      </c>
      <c r="K80" s="284">
        <v>5567</v>
      </c>
      <c r="L80" s="284">
        <v>45410</v>
      </c>
      <c r="M80" s="284">
        <v>21121</v>
      </c>
      <c r="N80" s="284">
        <v>814</v>
      </c>
      <c r="O80" s="284">
        <v>3599</v>
      </c>
      <c r="P80" s="284">
        <v>9918</v>
      </c>
      <c r="Q80" s="284">
        <v>80862</v>
      </c>
      <c r="R80" s="284">
        <v>399439</v>
      </c>
      <c r="S80" s="526">
        <v>183105</v>
      </c>
    </row>
    <row r="81" spans="1:19" s="521" customFormat="1" ht="15">
      <c r="A81" s="520"/>
      <c r="B81" s="282" t="s">
        <v>188</v>
      </c>
      <c r="C81" s="283" t="s">
        <v>189</v>
      </c>
      <c r="D81" s="283" t="s">
        <v>105</v>
      </c>
      <c r="E81" s="284">
        <v>15094</v>
      </c>
      <c r="F81" s="284">
        <v>1541</v>
      </c>
      <c r="G81" s="284">
        <v>8120</v>
      </c>
      <c r="H81" s="284">
        <v>0</v>
      </c>
      <c r="I81" s="284">
        <v>24784</v>
      </c>
      <c r="J81" s="284">
        <v>690</v>
      </c>
      <c r="K81" s="284">
        <v>2559</v>
      </c>
      <c r="L81" s="284">
        <v>4394</v>
      </c>
      <c r="M81" s="284">
        <v>1963</v>
      </c>
      <c r="N81" s="284">
        <v>2</v>
      </c>
      <c r="O81" s="284">
        <v>172</v>
      </c>
      <c r="P81" s="284">
        <v>2114</v>
      </c>
      <c r="Q81" s="284">
        <v>8645</v>
      </c>
      <c r="R81" s="284">
        <v>36681</v>
      </c>
      <c r="S81" s="526">
        <v>25224</v>
      </c>
    </row>
    <row r="82" spans="1:19" s="521" customFormat="1" ht="15">
      <c r="A82" s="520"/>
      <c r="B82" s="282" t="s">
        <v>172</v>
      </c>
      <c r="C82" s="283" t="s">
        <v>173</v>
      </c>
      <c r="D82" s="283" t="s">
        <v>105</v>
      </c>
      <c r="E82" s="284">
        <v>127047</v>
      </c>
      <c r="F82" s="284">
        <v>12128</v>
      </c>
      <c r="G82" s="284">
        <v>205136</v>
      </c>
      <c r="H82" s="284">
        <v>503</v>
      </c>
      <c r="I82" s="284">
        <v>344814</v>
      </c>
      <c r="J82" s="284">
        <v>8659</v>
      </c>
      <c r="K82" s="284">
        <v>5934</v>
      </c>
      <c r="L82" s="284">
        <v>41941</v>
      </c>
      <c r="M82" s="284">
        <v>38359</v>
      </c>
      <c r="N82" s="284">
        <v>6</v>
      </c>
      <c r="O82" s="284">
        <v>7286</v>
      </c>
      <c r="P82" s="284">
        <v>38681</v>
      </c>
      <c r="Q82" s="284">
        <v>126273</v>
      </c>
      <c r="R82" s="284">
        <v>485834</v>
      </c>
      <c r="S82" s="526">
        <v>245623</v>
      </c>
    </row>
    <row r="83" spans="1:19" s="521" customFormat="1" ht="15">
      <c r="A83" s="520"/>
      <c r="B83" s="282" t="s">
        <v>217</v>
      </c>
      <c r="C83" s="283" t="s">
        <v>218</v>
      </c>
      <c r="D83" s="283" t="s">
        <v>206</v>
      </c>
      <c r="E83" s="284">
        <v>45800</v>
      </c>
      <c r="F83" s="284">
        <v>3460</v>
      </c>
      <c r="G83" s="284">
        <v>73612</v>
      </c>
      <c r="H83" s="284">
        <v>758</v>
      </c>
      <c r="I83" s="284">
        <v>123630</v>
      </c>
      <c r="J83" s="284">
        <v>6037</v>
      </c>
      <c r="K83" s="284">
        <v>2695</v>
      </c>
      <c r="L83" s="284">
        <v>28737</v>
      </c>
      <c r="M83" s="284">
        <v>20985</v>
      </c>
      <c r="N83" s="284">
        <v>1</v>
      </c>
      <c r="O83" s="284">
        <v>945</v>
      </c>
      <c r="P83" s="284">
        <v>39801</v>
      </c>
      <c r="Q83" s="284">
        <v>90469</v>
      </c>
      <c r="R83" s="284">
        <v>222901</v>
      </c>
      <c r="S83" s="526">
        <v>73612</v>
      </c>
    </row>
    <row r="84" spans="1:19" s="521" customFormat="1" ht="15">
      <c r="A84" s="520"/>
      <c r="B84" s="282" t="s">
        <v>190</v>
      </c>
      <c r="C84" s="283" t="s">
        <v>191</v>
      </c>
      <c r="D84" s="283" t="s">
        <v>105</v>
      </c>
      <c r="E84" s="284">
        <v>54909</v>
      </c>
      <c r="F84" s="284">
        <v>2667</v>
      </c>
      <c r="G84" s="284">
        <v>44063</v>
      </c>
      <c r="H84" s="284">
        <v>195</v>
      </c>
      <c r="I84" s="284">
        <v>102267</v>
      </c>
      <c r="J84" s="284">
        <v>2186</v>
      </c>
      <c r="K84" s="284">
        <v>6479</v>
      </c>
      <c r="L84" s="284">
        <v>17333</v>
      </c>
      <c r="M84" s="284">
        <v>10953</v>
      </c>
      <c r="N84" s="284">
        <v>11</v>
      </c>
      <c r="O84" s="284">
        <v>1402</v>
      </c>
      <c r="P84" s="284">
        <v>4680</v>
      </c>
      <c r="Q84" s="284">
        <v>34379</v>
      </c>
      <c r="R84" s="284">
        <v>145486</v>
      </c>
      <c r="S84" s="526">
        <v>44063</v>
      </c>
    </row>
    <row r="85" spans="1:19" s="521" customFormat="1" ht="15">
      <c r="A85" s="520"/>
      <c r="B85" s="282" t="s">
        <v>192</v>
      </c>
      <c r="C85" s="283" t="s">
        <v>193</v>
      </c>
      <c r="D85" s="283" t="s">
        <v>105</v>
      </c>
      <c r="E85" s="284">
        <v>110228</v>
      </c>
      <c r="F85" s="284">
        <v>6758</v>
      </c>
      <c r="G85" s="284">
        <v>99753</v>
      </c>
      <c r="H85" s="284">
        <v>689</v>
      </c>
      <c r="I85" s="284">
        <v>218095</v>
      </c>
      <c r="J85" s="284">
        <v>9087</v>
      </c>
      <c r="K85" s="284">
        <v>44491</v>
      </c>
      <c r="L85" s="284">
        <v>36736</v>
      </c>
      <c r="M85" s="284">
        <v>32330</v>
      </c>
      <c r="N85" s="284">
        <v>4794</v>
      </c>
      <c r="O85" s="284">
        <v>89</v>
      </c>
      <c r="P85" s="284">
        <v>28956</v>
      </c>
      <c r="Q85" s="284">
        <v>102905</v>
      </c>
      <c r="R85" s="284">
        <v>378568</v>
      </c>
      <c r="S85" s="526">
        <v>121151</v>
      </c>
    </row>
    <row r="86" spans="1:19" s="521" customFormat="1" ht="15">
      <c r="A86" s="520"/>
      <c r="B86" s="282" t="s">
        <v>194</v>
      </c>
      <c r="C86" s="283" t="s">
        <v>195</v>
      </c>
      <c r="D86" s="283" t="s">
        <v>105</v>
      </c>
      <c r="E86" s="284">
        <v>235042</v>
      </c>
      <c r="F86" s="284">
        <v>32662</v>
      </c>
      <c r="G86" s="284">
        <v>418772</v>
      </c>
      <c r="H86" s="284">
        <v>14271</v>
      </c>
      <c r="I86" s="284">
        <v>700747</v>
      </c>
      <c r="J86" s="284">
        <v>8947</v>
      </c>
      <c r="K86" s="284">
        <v>59932</v>
      </c>
      <c r="L86" s="284">
        <v>99656</v>
      </c>
      <c r="M86" s="284">
        <v>63321</v>
      </c>
      <c r="N86" s="284">
        <v>4777</v>
      </c>
      <c r="O86" s="284">
        <v>9399</v>
      </c>
      <c r="P86" s="284">
        <v>92336</v>
      </c>
      <c r="Q86" s="284">
        <v>269489</v>
      </c>
      <c r="R86" s="284">
        <v>1039238</v>
      </c>
      <c r="S86" s="526">
        <v>478565</v>
      </c>
    </row>
    <row r="87" spans="1:19" s="521" customFormat="1" ht="15">
      <c r="A87" s="520"/>
      <c r="B87" s="282" t="s">
        <v>198</v>
      </c>
      <c r="C87" s="283" t="s">
        <v>199</v>
      </c>
      <c r="D87" s="283" t="s">
        <v>105</v>
      </c>
      <c r="E87" s="284">
        <v>2719304</v>
      </c>
      <c r="F87" s="284">
        <v>333696</v>
      </c>
      <c r="G87" s="284">
        <v>5535583</v>
      </c>
      <c r="H87" s="284">
        <v>0</v>
      </c>
      <c r="I87" s="284">
        <v>8588583</v>
      </c>
      <c r="J87" s="284">
        <v>45716</v>
      </c>
      <c r="K87" s="284">
        <v>0</v>
      </c>
      <c r="L87" s="284">
        <v>1186184</v>
      </c>
      <c r="M87" s="284">
        <v>1007691</v>
      </c>
      <c r="N87" s="284">
        <v>140</v>
      </c>
      <c r="O87" s="284">
        <v>112319</v>
      </c>
      <c r="P87" s="284">
        <v>308306</v>
      </c>
      <c r="Q87" s="284">
        <v>2614640</v>
      </c>
      <c r="R87" s="284">
        <v>11248939</v>
      </c>
      <c r="S87" s="526">
        <v>6498863</v>
      </c>
    </row>
    <row r="88" spans="1:19" s="521" customFormat="1" ht="15">
      <c r="A88" s="520"/>
      <c r="B88" s="282" t="s">
        <v>223</v>
      </c>
      <c r="C88" s="283" t="s">
        <v>224</v>
      </c>
      <c r="D88" s="283" t="s">
        <v>105</v>
      </c>
      <c r="E88" s="284">
        <v>10909</v>
      </c>
      <c r="F88" s="284">
        <v>1115</v>
      </c>
      <c r="G88" s="284">
        <v>6849</v>
      </c>
      <c r="H88" s="284">
        <v>112</v>
      </c>
      <c r="I88" s="284">
        <v>18985</v>
      </c>
      <c r="J88" s="284">
        <v>311</v>
      </c>
      <c r="K88" s="284">
        <v>2520</v>
      </c>
      <c r="L88" s="284">
        <v>357</v>
      </c>
      <c r="M88" s="284">
        <v>168</v>
      </c>
      <c r="N88" s="284">
        <v>0</v>
      </c>
      <c r="O88" s="284">
        <v>11</v>
      </c>
      <c r="P88" s="284">
        <v>1784</v>
      </c>
      <c r="Q88" s="284">
        <v>2320</v>
      </c>
      <c r="R88" s="284">
        <v>24140</v>
      </c>
      <c r="S88" s="526">
        <v>6849</v>
      </c>
    </row>
    <row r="89" spans="1:19" s="521" customFormat="1" ht="15">
      <c r="A89" s="520"/>
      <c r="B89" s="282" t="s">
        <v>200</v>
      </c>
      <c r="C89" s="283" t="s">
        <v>201</v>
      </c>
      <c r="D89" s="283" t="s">
        <v>105</v>
      </c>
      <c r="E89" s="284">
        <v>76360</v>
      </c>
      <c r="F89" s="284">
        <v>6394</v>
      </c>
      <c r="G89" s="284">
        <v>76722</v>
      </c>
      <c r="H89" s="284">
        <v>1088</v>
      </c>
      <c r="I89" s="284">
        <v>160848</v>
      </c>
      <c r="J89" s="284">
        <v>3447</v>
      </c>
      <c r="K89" s="284">
        <v>8888</v>
      </c>
      <c r="L89" s="284">
        <v>28549</v>
      </c>
      <c r="M89" s="284">
        <v>14350</v>
      </c>
      <c r="N89" s="284">
        <v>1</v>
      </c>
      <c r="O89" s="284">
        <v>1860</v>
      </c>
      <c r="P89" s="284">
        <v>25291</v>
      </c>
      <c r="Q89" s="284">
        <v>70051</v>
      </c>
      <c r="R89" s="284">
        <v>244124</v>
      </c>
      <c r="S89" s="526">
        <v>83116</v>
      </c>
    </row>
    <row r="90" spans="1:19" s="521" customFormat="1" ht="15">
      <c r="A90" s="520"/>
      <c r="B90" s="286" t="s">
        <v>202</v>
      </c>
      <c r="C90" s="287" t="s">
        <v>203</v>
      </c>
      <c r="D90" s="287" t="s">
        <v>105</v>
      </c>
      <c r="E90" s="288">
        <v>86606</v>
      </c>
      <c r="F90" s="288">
        <v>11778</v>
      </c>
      <c r="G90" s="288">
        <v>91832</v>
      </c>
      <c r="H90" s="288">
        <v>1336</v>
      </c>
      <c r="I90" s="288">
        <v>191552</v>
      </c>
      <c r="J90" s="288">
        <v>4788</v>
      </c>
      <c r="K90" s="288">
        <v>10506</v>
      </c>
      <c r="L90" s="288">
        <v>5697</v>
      </c>
      <c r="M90" s="288">
        <v>2795</v>
      </c>
      <c r="N90" s="288">
        <v>0</v>
      </c>
      <c r="O90" s="288">
        <v>0</v>
      </c>
      <c r="P90" s="288">
        <v>2257</v>
      </c>
      <c r="Q90" s="288">
        <v>10749</v>
      </c>
      <c r="R90" s="288">
        <v>217715</v>
      </c>
      <c r="S90" s="527">
        <v>103610</v>
      </c>
    </row>
    <row r="91" spans="1:19" s="521" customFormat="1" ht="15">
      <c r="A91" s="520"/>
      <c r="B91" s="484"/>
      <c r="C91" s="484"/>
      <c r="D91" s="484"/>
      <c r="E91" s="486"/>
      <c r="F91" s="486"/>
      <c r="G91" s="486"/>
      <c r="H91" s="486"/>
      <c r="I91" s="486"/>
      <c r="J91" s="486"/>
      <c r="K91" s="486"/>
      <c r="L91" s="486"/>
      <c r="M91" s="486"/>
      <c r="N91" s="486"/>
      <c r="O91" s="486"/>
      <c r="P91" s="486"/>
      <c r="Q91" s="486"/>
      <c r="R91" s="486"/>
      <c r="S91" s="486"/>
    </row>
    <row r="92" spans="1:19" s="521" customFormat="1" ht="15">
      <c r="A92" s="520"/>
      <c r="B92" s="484"/>
      <c r="C92" s="484"/>
      <c r="D92" s="484"/>
      <c r="E92" s="486"/>
      <c r="F92" s="486"/>
      <c r="G92" s="486"/>
      <c r="H92" s="486"/>
      <c r="I92" s="486"/>
      <c r="J92" s="486"/>
      <c r="K92" s="486"/>
      <c r="L92" s="486"/>
      <c r="M92" s="486"/>
      <c r="N92" s="486"/>
      <c r="O92" s="486"/>
      <c r="P92" s="486"/>
      <c r="Q92" s="486"/>
      <c r="R92" s="486"/>
      <c r="S92" s="486"/>
    </row>
    <row r="93" spans="1:19" s="521" customFormat="1" ht="15">
      <c r="A93" s="520"/>
      <c r="B93" s="484"/>
      <c r="C93" s="484"/>
      <c r="D93" s="484"/>
      <c r="E93" s="486"/>
      <c r="F93" s="486"/>
      <c r="G93" s="486"/>
      <c r="H93" s="486"/>
      <c r="I93" s="486"/>
      <c r="J93" s="486"/>
      <c r="K93" s="486"/>
      <c r="L93" s="486"/>
      <c r="M93" s="486"/>
      <c r="N93" s="486"/>
      <c r="O93" s="486"/>
      <c r="P93" s="486"/>
      <c r="Q93" s="486"/>
      <c r="R93" s="486"/>
      <c r="S93" s="486"/>
    </row>
    <row r="94" spans="1:19" s="521" customFormat="1" ht="15">
      <c r="A94" s="520"/>
      <c r="B94" s="484"/>
      <c r="C94" s="484"/>
      <c r="D94" s="484"/>
      <c r="E94" s="486"/>
      <c r="F94" s="486"/>
      <c r="G94" s="486"/>
      <c r="H94" s="486"/>
      <c r="I94" s="486"/>
      <c r="J94" s="486"/>
      <c r="K94" s="486"/>
      <c r="L94" s="486"/>
      <c r="M94" s="486"/>
      <c r="N94" s="486"/>
      <c r="O94" s="486"/>
      <c r="P94" s="486"/>
      <c r="Q94" s="486"/>
      <c r="R94" s="486"/>
      <c r="S94" s="486"/>
    </row>
    <row r="95" spans="1:19" s="521" customFormat="1" ht="15">
      <c r="A95" s="520"/>
      <c r="B95" s="487" t="s">
        <v>250</v>
      </c>
      <c r="C95" s="488" t="s">
        <v>250</v>
      </c>
      <c r="D95" s="522" t="s">
        <v>6</v>
      </c>
      <c r="E95" s="499">
        <v>12870377</v>
      </c>
      <c r="F95" s="499">
        <v>1437109</v>
      </c>
      <c r="G95" s="499">
        <v>18446240</v>
      </c>
      <c r="H95" s="499">
        <v>105386</v>
      </c>
      <c r="I95" s="499">
        <v>32937462</v>
      </c>
      <c r="J95" s="499">
        <v>705741</v>
      </c>
      <c r="K95" s="499">
        <v>2068230</v>
      </c>
      <c r="L95" s="499">
        <v>7130733</v>
      </c>
      <c r="M95" s="499">
        <v>5056505</v>
      </c>
      <c r="N95" s="499">
        <v>184237</v>
      </c>
      <c r="O95" s="499">
        <v>460738</v>
      </c>
      <c r="P95" s="499">
        <v>6362106</v>
      </c>
      <c r="Q95" s="499">
        <v>19194319</v>
      </c>
      <c r="R95" s="499">
        <v>55042902</v>
      </c>
      <c r="S95" s="525">
        <v>21605505</v>
      </c>
    </row>
    <row r="96" spans="1:19" s="521" customFormat="1" ht="15">
      <c r="A96" s="520"/>
      <c r="B96" s="490" t="s">
        <v>250</v>
      </c>
      <c r="C96" s="491" t="s">
        <v>250</v>
      </c>
      <c r="D96" s="523" t="s">
        <v>599</v>
      </c>
      <c r="E96" s="284">
        <v>153218.77380952</v>
      </c>
      <c r="F96" s="284">
        <v>17314.566265059999</v>
      </c>
      <c r="G96" s="284">
        <v>219598.09523810001</v>
      </c>
      <c r="H96" s="284">
        <v>1254.5952380952001</v>
      </c>
      <c r="I96" s="284">
        <v>392112.64285713999</v>
      </c>
      <c r="J96" s="284">
        <v>8401.6785714285998</v>
      </c>
      <c r="K96" s="284">
        <v>24621.785714286001</v>
      </c>
      <c r="L96" s="284">
        <v>84889.678571429002</v>
      </c>
      <c r="M96" s="284">
        <v>60196.488095237997</v>
      </c>
      <c r="N96" s="284">
        <v>2193.2976190476002</v>
      </c>
      <c r="O96" s="284">
        <v>5484.9761904761999</v>
      </c>
      <c r="P96" s="284">
        <v>75739.357142856999</v>
      </c>
      <c r="Q96" s="284">
        <v>228503.79761904999</v>
      </c>
      <c r="R96" s="284">
        <v>655272.64285714005</v>
      </c>
      <c r="S96" s="526">
        <v>257208.39285713999</v>
      </c>
    </row>
    <row r="97" spans="1:19" s="521" customFormat="1" ht="15">
      <c r="A97" s="520"/>
      <c r="B97" s="490" t="s">
        <v>250</v>
      </c>
      <c r="C97" s="491" t="s">
        <v>250</v>
      </c>
      <c r="D97" s="523" t="s">
        <v>609</v>
      </c>
      <c r="E97" s="284">
        <v>2719304</v>
      </c>
      <c r="F97" s="284">
        <v>333696</v>
      </c>
      <c r="G97" s="284">
        <v>5535583</v>
      </c>
      <c r="H97" s="284">
        <v>14271</v>
      </c>
      <c r="I97" s="284">
        <v>8588583</v>
      </c>
      <c r="J97" s="284">
        <v>94432</v>
      </c>
      <c r="K97" s="284">
        <v>154328</v>
      </c>
      <c r="L97" s="284">
        <v>1540824</v>
      </c>
      <c r="M97" s="284">
        <v>1009923</v>
      </c>
      <c r="N97" s="284">
        <v>94175</v>
      </c>
      <c r="O97" s="284">
        <v>112319</v>
      </c>
      <c r="P97" s="284">
        <v>2657434</v>
      </c>
      <c r="Q97" s="284">
        <v>5399298</v>
      </c>
      <c r="R97" s="284">
        <v>11248939</v>
      </c>
      <c r="S97" s="526">
        <v>6498863</v>
      </c>
    </row>
    <row r="98" spans="1:19" s="521" customFormat="1" ht="15">
      <c r="A98" s="520"/>
      <c r="B98" s="490" t="s">
        <v>250</v>
      </c>
      <c r="C98" s="491" t="s">
        <v>250</v>
      </c>
      <c r="D98" s="523" t="s">
        <v>610</v>
      </c>
      <c r="E98" s="284">
        <v>6763</v>
      </c>
      <c r="F98" s="284">
        <v>303</v>
      </c>
      <c r="G98" s="284">
        <v>6849</v>
      </c>
      <c r="H98" s="284">
        <v>0</v>
      </c>
      <c r="I98" s="284">
        <v>16131</v>
      </c>
      <c r="J98" s="284">
        <v>126</v>
      </c>
      <c r="K98" s="284">
        <v>0</v>
      </c>
      <c r="L98" s="284">
        <v>357</v>
      </c>
      <c r="M98" s="284">
        <v>168</v>
      </c>
      <c r="N98" s="284">
        <v>-1</v>
      </c>
      <c r="O98" s="284">
        <v>0</v>
      </c>
      <c r="P98" s="284">
        <v>15</v>
      </c>
      <c r="Q98" s="284">
        <v>2046</v>
      </c>
      <c r="R98" s="284">
        <v>19245</v>
      </c>
      <c r="S98" s="526">
        <v>6849</v>
      </c>
    </row>
    <row r="99" spans="1:19" s="521" customFormat="1" ht="15">
      <c r="B99" s="490" t="s">
        <v>250</v>
      </c>
      <c r="C99" s="491" t="s">
        <v>250</v>
      </c>
      <c r="D99" s="523" t="s">
        <v>600</v>
      </c>
      <c r="E99" s="284">
        <v>15094</v>
      </c>
      <c r="F99" s="284">
        <v>1278</v>
      </c>
      <c r="G99" s="284">
        <v>14202</v>
      </c>
      <c r="H99" s="284">
        <v>0</v>
      </c>
      <c r="I99" s="284">
        <v>31633</v>
      </c>
      <c r="J99" s="284">
        <v>396</v>
      </c>
      <c r="K99" s="284">
        <v>1701</v>
      </c>
      <c r="L99" s="284">
        <v>3478</v>
      </c>
      <c r="M99" s="284">
        <v>1753</v>
      </c>
      <c r="N99" s="284">
        <v>0</v>
      </c>
      <c r="O99" s="284">
        <v>0</v>
      </c>
      <c r="P99" s="284">
        <v>563</v>
      </c>
      <c r="Q99" s="284">
        <v>7960</v>
      </c>
      <c r="R99" s="284">
        <v>43954</v>
      </c>
      <c r="S99" s="526">
        <v>18307</v>
      </c>
    </row>
    <row r="100" spans="1:19" s="521" customFormat="1" ht="15">
      <c r="B100" s="490" t="s">
        <v>250</v>
      </c>
      <c r="C100" s="491" t="s">
        <v>250</v>
      </c>
      <c r="D100" s="523" t="s">
        <v>252</v>
      </c>
      <c r="E100" s="284">
        <v>33514</v>
      </c>
      <c r="F100" s="284">
        <v>2760</v>
      </c>
      <c r="G100" s="284">
        <v>29941</v>
      </c>
      <c r="H100" s="284">
        <v>3</v>
      </c>
      <c r="I100" s="284">
        <v>73996</v>
      </c>
      <c r="J100" s="284">
        <v>1293</v>
      </c>
      <c r="K100" s="284">
        <v>3737</v>
      </c>
      <c r="L100" s="284">
        <v>10007</v>
      </c>
      <c r="M100" s="284">
        <v>4826</v>
      </c>
      <c r="N100" s="284">
        <v>0</v>
      </c>
      <c r="O100" s="284">
        <v>11</v>
      </c>
      <c r="P100" s="284">
        <v>2244</v>
      </c>
      <c r="Q100" s="284">
        <v>21213</v>
      </c>
      <c r="R100" s="284">
        <v>111599</v>
      </c>
      <c r="S100" s="526">
        <v>33875</v>
      </c>
    </row>
    <row r="101" spans="1:19" s="521" customFormat="1" ht="15">
      <c r="B101" s="490" t="s">
        <v>250</v>
      </c>
      <c r="C101" s="491" t="s">
        <v>250</v>
      </c>
      <c r="D101" s="523" t="s">
        <v>253</v>
      </c>
      <c r="E101" s="284">
        <v>76347.5</v>
      </c>
      <c r="F101" s="284">
        <v>6758</v>
      </c>
      <c r="G101" s="284">
        <v>76674.5</v>
      </c>
      <c r="H101" s="284">
        <v>375.5</v>
      </c>
      <c r="I101" s="284">
        <v>166688</v>
      </c>
      <c r="J101" s="284">
        <v>3770</v>
      </c>
      <c r="K101" s="284">
        <v>11190</v>
      </c>
      <c r="L101" s="284">
        <v>24921</v>
      </c>
      <c r="M101" s="284">
        <v>13373</v>
      </c>
      <c r="N101" s="284">
        <v>7.5</v>
      </c>
      <c r="O101" s="284">
        <v>945</v>
      </c>
      <c r="P101" s="284">
        <v>11918.5</v>
      </c>
      <c r="Q101" s="284">
        <v>57197.5</v>
      </c>
      <c r="R101" s="284">
        <v>248225.5</v>
      </c>
      <c r="S101" s="526">
        <v>82988.5</v>
      </c>
    </row>
    <row r="102" spans="1:19" s="521" customFormat="1" ht="15">
      <c r="B102" s="490" t="s">
        <v>250</v>
      </c>
      <c r="C102" s="491" t="s">
        <v>250</v>
      </c>
      <c r="D102" s="523" t="s">
        <v>254</v>
      </c>
      <c r="E102" s="284">
        <v>135471</v>
      </c>
      <c r="F102" s="284">
        <v>14172</v>
      </c>
      <c r="G102" s="284">
        <v>160123</v>
      </c>
      <c r="H102" s="284">
        <v>1283</v>
      </c>
      <c r="I102" s="284">
        <v>307261</v>
      </c>
      <c r="J102" s="284">
        <v>9087</v>
      </c>
      <c r="K102" s="284">
        <v>35135</v>
      </c>
      <c r="L102" s="284">
        <v>61336</v>
      </c>
      <c r="M102" s="284">
        <v>39818</v>
      </c>
      <c r="N102" s="284">
        <v>271</v>
      </c>
      <c r="O102" s="284">
        <v>2699</v>
      </c>
      <c r="P102" s="284">
        <v>45222</v>
      </c>
      <c r="Q102" s="284">
        <v>147141</v>
      </c>
      <c r="R102" s="284">
        <v>485834</v>
      </c>
      <c r="S102" s="526">
        <v>189547</v>
      </c>
    </row>
    <row r="103" spans="1:19" s="521" customFormat="1" ht="15">
      <c r="B103" s="493" t="s">
        <v>250</v>
      </c>
      <c r="C103" s="494" t="s">
        <v>250</v>
      </c>
      <c r="D103" s="524" t="s">
        <v>601</v>
      </c>
      <c r="E103" s="288">
        <v>298909</v>
      </c>
      <c r="F103" s="288">
        <v>33086</v>
      </c>
      <c r="G103" s="288">
        <v>418772</v>
      </c>
      <c r="H103" s="288">
        <v>2739</v>
      </c>
      <c r="I103" s="288">
        <v>845686</v>
      </c>
      <c r="J103" s="288">
        <v>21483</v>
      </c>
      <c r="K103" s="288">
        <v>67869</v>
      </c>
      <c r="L103" s="288">
        <v>177443</v>
      </c>
      <c r="M103" s="288">
        <v>111080</v>
      </c>
      <c r="N103" s="288">
        <v>2342</v>
      </c>
      <c r="O103" s="288">
        <v>8359</v>
      </c>
      <c r="P103" s="288">
        <v>108391</v>
      </c>
      <c r="Q103" s="288">
        <v>314402</v>
      </c>
      <c r="R103" s="288">
        <v>1489539</v>
      </c>
      <c r="S103" s="527">
        <v>476940</v>
      </c>
    </row>
  </sheetData>
  <autoFilter ref="B5:S6" xr:uid="{00000000-0001-0000-0800-000000000000}"/>
  <mergeCells count="20">
    <mergeCell ref="Q5:Q6"/>
    <mergeCell ref="R5:R6"/>
    <mergeCell ref="S5:S6"/>
    <mergeCell ref="J5:J6"/>
    <mergeCell ref="K5:K6"/>
    <mergeCell ref="L5:L6"/>
    <mergeCell ref="M5:M6"/>
    <mergeCell ref="N5:N6"/>
    <mergeCell ref="O5:O6"/>
    <mergeCell ref="G2:L2"/>
    <mergeCell ref="G3:L4"/>
    <mergeCell ref="B5:B6"/>
    <mergeCell ref="C5:C6"/>
    <mergeCell ref="D5:D6"/>
    <mergeCell ref="E5:E6"/>
    <mergeCell ref="F5:F6"/>
    <mergeCell ref="G5:G6"/>
    <mergeCell ref="H5:H6"/>
    <mergeCell ref="I5:I6"/>
    <mergeCell ref="B2:C3"/>
  </mergeCells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102"/>
  <sheetViews>
    <sheetView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A2" sqref="A2"/>
    </sheetView>
  </sheetViews>
  <sheetFormatPr baseColWidth="10" defaultColWidth="11.5" defaultRowHeight="13"/>
  <cols>
    <col min="1" max="1" width="12" style="1" customWidth="1"/>
    <col min="2" max="2" width="13.33203125" style="1" customWidth="1"/>
    <col min="3" max="3" width="42.83203125" style="1" customWidth="1"/>
    <col min="4" max="4" width="15.5" style="1" customWidth="1"/>
    <col min="5" max="5" width="10.33203125" style="1" customWidth="1"/>
    <col min="6" max="6" width="14.5" style="1" customWidth="1"/>
    <col min="7" max="7" width="16.1640625" style="1" customWidth="1"/>
    <col min="8" max="8" width="19" style="1" customWidth="1"/>
    <col min="9" max="9" width="13.1640625" style="1" customWidth="1"/>
    <col min="10" max="10" width="13.5" style="1" customWidth="1"/>
    <col min="11" max="11" width="14" style="1" customWidth="1"/>
    <col min="12" max="12" width="15.5" style="1" customWidth="1"/>
    <col min="13" max="14" width="18.5" style="1" customWidth="1"/>
    <col min="15" max="15" width="16" style="1" customWidth="1"/>
    <col min="16" max="16" width="21.6640625" style="1" customWidth="1"/>
    <col min="17" max="17" width="17.1640625" style="1" customWidth="1"/>
    <col min="18" max="16384" width="11.5" style="1"/>
  </cols>
  <sheetData>
    <row r="1" spans="2:17" ht="12.75" customHeight="1">
      <c r="D1" s="59"/>
      <c r="E1" s="59"/>
      <c r="F1" s="59"/>
      <c r="G1" s="672"/>
      <c r="H1" s="672"/>
      <c r="I1" s="672"/>
      <c r="J1" s="672"/>
      <c r="K1" s="672"/>
      <c r="L1" s="56"/>
      <c r="M1" s="56"/>
      <c r="N1" s="56"/>
      <c r="O1" s="56"/>
      <c r="P1" s="56"/>
      <c r="Q1" s="56"/>
    </row>
    <row r="2" spans="2:17" ht="15" customHeight="1">
      <c r="B2" s="652" t="s">
        <v>586</v>
      </c>
      <c r="C2" s="652"/>
      <c r="D2" s="652"/>
      <c r="E2" s="258"/>
      <c r="F2" s="258"/>
      <c r="G2" s="672"/>
      <c r="H2" s="672"/>
      <c r="I2" s="672"/>
      <c r="J2" s="672"/>
      <c r="K2" s="672"/>
      <c r="L2" s="56"/>
      <c r="M2" s="56"/>
      <c r="N2" s="56"/>
      <c r="O2" s="56"/>
      <c r="P2" s="56"/>
      <c r="Q2" s="56"/>
    </row>
    <row r="3" spans="2:17" ht="40" customHeight="1">
      <c r="B3" s="652"/>
      <c r="C3" s="652"/>
      <c r="D3" s="652"/>
      <c r="E3" s="258"/>
      <c r="F3" s="258"/>
      <c r="G3" s="673"/>
      <c r="H3" s="673"/>
      <c r="I3" s="673"/>
      <c r="J3" s="673"/>
      <c r="K3" s="673"/>
      <c r="L3" s="56"/>
      <c r="M3" s="56"/>
      <c r="N3" s="56"/>
      <c r="O3" s="56"/>
      <c r="P3" s="56"/>
      <c r="Q3" s="56"/>
    </row>
    <row r="4" spans="2:17" ht="17.25" hidden="1" customHeight="1">
      <c r="C4" s="60"/>
      <c r="D4" s="60"/>
      <c r="E4" s="60"/>
      <c r="F4" s="60"/>
      <c r="G4" s="60"/>
      <c r="H4" s="60"/>
      <c r="I4" s="58"/>
      <c r="J4" s="58"/>
      <c r="K4" s="56"/>
      <c r="L4" s="56"/>
      <c r="M4" s="56"/>
      <c r="N4" s="56"/>
      <c r="O4" s="56"/>
      <c r="P4" s="56"/>
      <c r="Q4" s="56"/>
    </row>
    <row r="5" spans="2:17" ht="17.25" customHeight="1" thickBot="1">
      <c r="B5" s="259" t="s">
        <v>64</v>
      </c>
      <c r="C5" s="60"/>
      <c r="D5" s="60"/>
      <c r="E5" s="60"/>
      <c r="F5" s="60"/>
      <c r="G5" s="60"/>
      <c r="H5" s="60"/>
      <c r="I5" s="58"/>
      <c r="J5" s="58"/>
      <c r="K5" s="56"/>
      <c r="L5" s="56"/>
      <c r="M5" s="56"/>
      <c r="N5" s="56"/>
      <c r="O5" s="56"/>
      <c r="P5" s="56"/>
      <c r="Q5" s="56"/>
    </row>
    <row r="6" spans="2:17" ht="17.25" customHeight="1" thickBot="1">
      <c r="B6" s="42"/>
      <c r="C6" s="43"/>
      <c r="D6" s="109"/>
      <c r="E6" s="135" t="s">
        <v>452</v>
      </c>
      <c r="F6" s="135"/>
      <c r="G6" s="135"/>
      <c r="H6" s="135"/>
      <c r="I6" s="136"/>
      <c r="J6" s="137"/>
      <c r="K6" s="108" t="s">
        <v>453</v>
      </c>
      <c r="L6" s="108" t="s">
        <v>453</v>
      </c>
      <c r="M6" s="108" t="s">
        <v>454</v>
      </c>
      <c r="N6" s="108"/>
      <c r="O6" s="108" t="s">
        <v>455</v>
      </c>
      <c r="P6" s="138" t="s">
        <v>10</v>
      </c>
      <c r="Q6" s="710" t="s">
        <v>6</v>
      </c>
    </row>
    <row r="7" spans="2:17" ht="17.25" customHeight="1">
      <c r="B7" s="48" t="s">
        <v>65</v>
      </c>
      <c r="C7" s="34" t="s">
        <v>66</v>
      </c>
      <c r="D7" s="139" t="s">
        <v>380</v>
      </c>
      <c r="E7" s="32" t="s">
        <v>456</v>
      </c>
      <c r="F7" s="32" t="s">
        <v>456</v>
      </c>
      <c r="G7" s="32" t="s">
        <v>457</v>
      </c>
      <c r="H7" s="32" t="s">
        <v>458</v>
      </c>
      <c r="I7" s="140" t="s">
        <v>459</v>
      </c>
      <c r="J7" s="140" t="s">
        <v>459</v>
      </c>
      <c r="K7" s="80" t="s">
        <v>454</v>
      </c>
      <c r="L7" s="80" t="s">
        <v>454</v>
      </c>
      <c r="M7" s="141" t="s">
        <v>460</v>
      </c>
      <c r="N7" s="141" t="s">
        <v>612</v>
      </c>
      <c r="O7" s="77" t="s">
        <v>461</v>
      </c>
      <c r="P7" s="142" t="s">
        <v>462</v>
      </c>
      <c r="Q7" s="711" t="s">
        <v>14</v>
      </c>
    </row>
    <row r="8" spans="2:17" ht="30" customHeight="1">
      <c r="B8" s="48"/>
      <c r="C8" s="49"/>
      <c r="D8" s="139"/>
      <c r="E8" s="38" t="s">
        <v>463</v>
      </c>
      <c r="F8" s="38" t="s">
        <v>464</v>
      </c>
      <c r="G8" s="38" t="s">
        <v>465</v>
      </c>
      <c r="H8" s="38" t="s">
        <v>464</v>
      </c>
      <c r="I8" s="143" t="s">
        <v>463</v>
      </c>
      <c r="J8" s="143" t="s">
        <v>464</v>
      </c>
      <c r="K8" s="143" t="s">
        <v>466</v>
      </c>
      <c r="L8" s="143" t="s">
        <v>467</v>
      </c>
      <c r="M8" s="144" t="s">
        <v>468</v>
      </c>
      <c r="N8" s="144" t="s">
        <v>613</v>
      </c>
      <c r="O8" s="38" t="s">
        <v>469</v>
      </c>
      <c r="P8" s="145" t="s">
        <v>470</v>
      </c>
      <c r="Q8" s="712" t="s">
        <v>15</v>
      </c>
    </row>
    <row r="9" spans="2:17" ht="14">
      <c r="B9" s="346" t="s">
        <v>227</v>
      </c>
      <c r="C9" s="347" t="s">
        <v>228</v>
      </c>
      <c r="D9" s="347" t="s">
        <v>105</v>
      </c>
      <c r="E9" s="403">
        <v>0.22547460704577929</v>
      </c>
      <c r="F9" s="403">
        <v>6.4683004394211249E-2</v>
      </c>
      <c r="G9" s="403">
        <v>2.3394608764786145E-2</v>
      </c>
      <c r="H9" s="403">
        <v>4.70936249914945E-4</v>
      </c>
      <c r="I9" s="403">
        <v>0.19121623315462824</v>
      </c>
      <c r="J9" s="403">
        <v>4.8241420186154113E-2</v>
      </c>
      <c r="K9" s="403">
        <v>0.70239335890356014</v>
      </c>
      <c r="L9" s="403">
        <v>0.29760664109643986</v>
      </c>
      <c r="M9" s="387">
        <v>6.33012</v>
      </c>
      <c r="N9" s="387">
        <v>52.212229999999998</v>
      </c>
      <c r="O9" s="388">
        <v>0.58196000000000003</v>
      </c>
      <c r="P9" s="707">
        <v>7.385983289820973</v>
      </c>
      <c r="Q9" s="713">
        <v>1.8527100000000001</v>
      </c>
    </row>
    <row r="10" spans="2:17" ht="14">
      <c r="B10" s="348" t="s">
        <v>78</v>
      </c>
      <c r="C10" s="349" t="s">
        <v>79</v>
      </c>
      <c r="D10" s="349" t="s">
        <v>80</v>
      </c>
      <c r="E10" s="404">
        <v>0.36552516899426962</v>
      </c>
      <c r="F10" s="404">
        <v>7.1492296606389186E-2</v>
      </c>
      <c r="G10" s="404">
        <v>2.4191057886971141E-2</v>
      </c>
      <c r="H10" s="404">
        <v>2.2818515595511785E-3</v>
      </c>
      <c r="I10" s="404">
        <v>0.21622688124077824</v>
      </c>
      <c r="J10" s="404">
        <v>3.6715506296537762E-2</v>
      </c>
      <c r="K10" s="404">
        <v>0.80245685070171224</v>
      </c>
      <c r="L10" s="404">
        <v>0.19754314929828776</v>
      </c>
      <c r="M10" s="389">
        <v>1.3434900000000001</v>
      </c>
      <c r="N10" s="389">
        <v>4.01363</v>
      </c>
      <c r="O10" s="390">
        <v>1.6503399999999999</v>
      </c>
      <c r="P10" s="708">
        <v>24.895360807054868</v>
      </c>
      <c r="Q10" s="714">
        <v>0.85072000000000003</v>
      </c>
    </row>
    <row r="11" spans="2:17" ht="14">
      <c r="B11" s="348" t="s">
        <v>103</v>
      </c>
      <c r="C11" s="349" t="s">
        <v>104</v>
      </c>
      <c r="D11" s="349" t="s">
        <v>105</v>
      </c>
      <c r="E11" s="404">
        <v>0.26810585936950992</v>
      </c>
      <c r="F11" s="404">
        <v>5.5234641818105154E-2</v>
      </c>
      <c r="G11" s="404">
        <v>4.2683869516942842E-2</v>
      </c>
      <c r="H11" s="404">
        <v>4.0758387092240444E-4</v>
      </c>
      <c r="I11" s="404">
        <v>0.30363592922095262</v>
      </c>
      <c r="J11" s="404">
        <v>4.7926241373979286E-2</v>
      </c>
      <c r="K11" s="404">
        <v>0.84617222526738911</v>
      </c>
      <c r="L11" s="404">
        <v>0.15382777473261089</v>
      </c>
      <c r="M11" s="389">
        <v>8.1539099999999998</v>
      </c>
      <c r="N11" s="389">
        <v>14.559240000000001</v>
      </c>
      <c r="O11" s="390">
        <v>0.74428000000000005</v>
      </c>
      <c r="P11" s="708">
        <v>9.0721634270776228</v>
      </c>
      <c r="Q11" s="714">
        <v>1.66673</v>
      </c>
    </row>
    <row r="12" spans="2:17" ht="14">
      <c r="B12" s="348" t="s">
        <v>81</v>
      </c>
      <c r="C12" s="349" t="s">
        <v>82</v>
      </c>
      <c r="D12" s="349" t="s">
        <v>80</v>
      </c>
      <c r="E12" s="404">
        <v>0.2574662558113186</v>
      </c>
      <c r="F12" s="404">
        <v>8.5997299350469639E-2</v>
      </c>
      <c r="G12" s="404">
        <v>2.8080068500656589E-2</v>
      </c>
      <c r="H12" s="404">
        <v>7.2066851291538274E-4</v>
      </c>
      <c r="I12" s="404">
        <v>0.30121529228866117</v>
      </c>
      <c r="J12" s="404">
        <v>5.8219985920960497E-2</v>
      </c>
      <c r="K12" s="404">
        <v>0.82940959046340101</v>
      </c>
      <c r="L12" s="404">
        <v>0.17059040953659899</v>
      </c>
      <c r="M12" s="389">
        <v>8.11646</v>
      </c>
      <c r="N12" s="389">
        <v>48.139220000000002</v>
      </c>
      <c r="O12" s="390">
        <v>0.29477999999999999</v>
      </c>
      <c r="P12" s="708">
        <v>5.6022119322645887</v>
      </c>
      <c r="Q12" s="714">
        <v>1.8766</v>
      </c>
    </row>
    <row r="13" spans="2:17" ht="14">
      <c r="B13" s="348" t="s">
        <v>83</v>
      </c>
      <c r="C13" s="349" t="s">
        <v>84</v>
      </c>
      <c r="D13" s="349" t="s">
        <v>80</v>
      </c>
      <c r="E13" s="404">
        <v>0.31067048818305693</v>
      </c>
      <c r="F13" s="404">
        <v>7.402621810834939E-2</v>
      </c>
      <c r="G13" s="404">
        <v>2.0540650597503485E-2</v>
      </c>
      <c r="H13" s="404">
        <v>1.0728437407007158E-3</v>
      </c>
      <c r="I13" s="404">
        <v>0.25415433287913669</v>
      </c>
      <c r="J13" s="404">
        <v>3.9358486428918232E-2</v>
      </c>
      <c r="K13" s="404">
        <v>0.75338689721060625</v>
      </c>
      <c r="L13" s="404">
        <v>0.24661310278939375</v>
      </c>
      <c r="M13" s="389">
        <v>2.8666499999999999</v>
      </c>
      <c r="N13" s="389">
        <v>11.75207</v>
      </c>
      <c r="O13" s="390">
        <v>0.72977999999999998</v>
      </c>
      <c r="P13" s="708">
        <v>9.6656043947438501</v>
      </c>
      <c r="Q13" s="714">
        <v>1.7060999999999999</v>
      </c>
    </row>
    <row r="14" spans="2:17" ht="14">
      <c r="B14" s="348" t="s">
        <v>85</v>
      </c>
      <c r="C14" s="349" t="s">
        <v>86</v>
      </c>
      <c r="D14" s="349" t="s">
        <v>80</v>
      </c>
      <c r="E14" s="404">
        <v>0.33848272839680082</v>
      </c>
      <c r="F14" s="404">
        <v>4.7643643079619977E-2</v>
      </c>
      <c r="G14" s="404">
        <v>2.5512200466419371E-2</v>
      </c>
      <c r="H14" s="404">
        <v>1.2364808815013069E-3</v>
      </c>
      <c r="I14" s="404">
        <v>0.26196177865427056</v>
      </c>
      <c r="J14" s="404">
        <v>4.8864472304393419E-2</v>
      </c>
      <c r="K14" s="404">
        <v>0.79457200544677653</v>
      </c>
      <c r="L14" s="404">
        <v>0.20542799455322347</v>
      </c>
      <c r="M14" s="389">
        <v>2.6441699999999999</v>
      </c>
      <c r="N14" s="389">
        <v>4.1439199999999996</v>
      </c>
      <c r="O14" s="390">
        <v>1.64907</v>
      </c>
      <c r="P14" s="708">
        <v>16.31583478111158</v>
      </c>
      <c r="Q14" s="714">
        <v>1.0572900000000001</v>
      </c>
    </row>
    <row r="15" spans="2:17" ht="14">
      <c r="B15" s="348" t="s">
        <v>106</v>
      </c>
      <c r="C15" s="349" t="s">
        <v>107</v>
      </c>
      <c r="D15" s="349" t="s">
        <v>105</v>
      </c>
      <c r="E15" s="404">
        <v>0.32608695652173914</v>
      </c>
      <c r="F15" s="404">
        <v>5.8140718867732408E-2</v>
      </c>
      <c r="G15" s="404">
        <v>2.6830261684146216E-2</v>
      </c>
      <c r="H15" s="404">
        <v>3.3092353120863454E-4</v>
      </c>
      <c r="I15" s="404">
        <v>0.30681702474289785</v>
      </c>
      <c r="J15" s="404">
        <v>3.721616943284798E-2</v>
      </c>
      <c r="K15" s="404">
        <v>0.80887893289889012</v>
      </c>
      <c r="L15" s="404">
        <v>0.19112106710110988</v>
      </c>
      <c r="M15" s="389">
        <v>2.3308399999999998</v>
      </c>
      <c r="N15" s="389">
        <v>6.5560700000000001</v>
      </c>
      <c r="O15" s="390">
        <v>0.55691999999999997</v>
      </c>
      <c r="P15" s="708">
        <v>21.217848742490581</v>
      </c>
      <c r="Q15" s="714">
        <v>2.6572</v>
      </c>
    </row>
    <row r="16" spans="2:17" ht="14">
      <c r="B16" s="348" t="s">
        <v>164</v>
      </c>
      <c r="C16" s="349" t="s">
        <v>165</v>
      </c>
      <c r="D16" s="349" t="s">
        <v>105</v>
      </c>
      <c r="E16" s="404">
        <v>0.22623051249816531</v>
      </c>
      <c r="F16" s="404">
        <v>8.4280454107451677E-2</v>
      </c>
      <c r="G16" s="404">
        <v>2.643216785894335E-2</v>
      </c>
      <c r="H16" s="404">
        <v>3.2290383719520365E-3</v>
      </c>
      <c r="I16" s="404">
        <v>0.30816257506237915</v>
      </c>
      <c r="J16" s="404">
        <v>5.6820864948341765E-2</v>
      </c>
      <c r="K16" s="404">
        <v>0.77775154272732494</v>
      </c>
      <c r="L16" s="404">
        <v>0.22224845727267506</v>
      </c>
      <c r="M16" s="389">
        <v>2.4319500000000001</v>
      </c>
      <c r="N16" s="389">
        <v>18.555710000000001</v>
      </c>
      <c r="O16" s="390">
        <v>0.75753999999999999</v>
      </c>
      <c r="P16" s="708">
        <v>15.15493002686611</v>
      </c>
      <c r="Q16" s="714">
        <v>1.5058800000000001</v>
      </c>
    </row>
    <row r="17" spans="2:17" ht="14">
      <c r="B17" s="348" t="s">
        <v>108</v>
      </c>
      <c r="C17" s="349" t="s">
        <v>109</v>
      </c>
      <c r="D17" s="349" t="s">
        <v>105</v>
      </c>
      <c r="E17" s="404">
        <v>0.50817806897828643</v>
      </c>
      <c r="F17" s="404">
        <v>7.5422789890670403E-2</v>
      </c>
      <c r="G17" s="404">
        <v>1.2927829325178657E-2</v>
      </c>
      <c r="H17" s="404">
        <v>2.2098853547313944E-4</v>
      </c>
      <c r="I17" s="404">
        <v>0.14000220988535472</v>
      </c>
      <c r="J17" s="404">
        <v>2.1337338999399748E-2</v>
      </c>
      <c r="K17" s="404">
        <v>0.81681244941900921</v>
      </c>
      <c r="L17" s="404">
        <v>0.18318755058099079</v>
      </c>
      <c r="M17" s="389">
        <v>8.0182699999999993</v>
      </c>
      <c r="N17" s="389">
        <v>27.784520000000001</v>
      </c>
      <c r="O17" s="390">
        <v>0.51988000000000001</v>
      </c>
      <c r="P17" s="708">
        <v>4.8128913960801416</v>
      </c>
      <c r="Q17" s="714">
        <v>0.81394999999999995</v>
      </c>
    </row>
    <row r="18" spans="2:17" ht="14">
      <c r="B18" s="348" t="s">
        <v>110</v>
      </c>
      <c r="C18" s="349" t="s">
        <v>111</v>
      </c>
      <c r="D18" s="349" t="s">
        <v>105</v>
      </c>
      <c r="E18" s="404">
        <v>0.1561217878384801</v>
      </c>
      <c r="F18" s="404">
        <v>8.7600528734604138E-2</v>
      </c>
      <c r="G18" s="404">
        <v>2.0477025940651518E-2</v>
      </c>
      <c r="H18" s="404">
        <v>2.8319125237509374E-3</v>
      </c>
      <c r="I18" s="404">
        <v>0.24298911850872715</v>
      </c>
      <c r="J18" s="404">
        <v>4.6493597256903239E-2</v>
      </c>
      <c r="K18" s="404">
        <v>0.61870944660706095</v>
      </c>
      <c r="L18" s="404">
        <v>0.38129055339293905</v>
      </c>
      <c r="M18" s="389">
        <v>13.36383</v>
      </c>
      <c r="N18" s="389">
        <v>75.167370000000005</v>
      </c>
      <c r="O18" s="390">
        <v>0.37692999999999999</v>
      </c>
      <c r="P18" s="708">
        <v>4.0060007841579299</v>
      </c>
      <c r="Q18" s="714">
        <v>2.67381</v>
      </c>
    </row>
    <row r="19" spans="2:17" ht="14">
      <c r="B19" s="348" t="s">
        <v>112</v>
      </c>
      <c r="C19" s="349" t="s">
        <v>113</v>
      </c>
      <c r="D19" s="349" t="s">
        <v>105</v>
      </c>
      <c r="E19" s="404">
        <v>0.24626773987722281</v>
      </c>
      <c r="F19" s="404">
        <v>5.9359481942083091E-2</v>
      </c>
      <c r="G19" s="404">
        <v>2.8161869320366031E-2</v>
      </c>
      <c r="H19" s="404">
        <v>7.0662275539280376E-3</v>
      </c>
      <c r="I19" s="404">
        <v>0.25314373808589646</v>
      </c>
      <c r="J19" s="404">
        <v>5.0537596055911578E-2</v>
      </c>
      <c r="K19" s="404">
        <v>0.6628462273161414</v>
      </c>
      <c r="L19" s="404">
        <v>0.3371537726838586</v>
      </c>
      <c r="M19" s="389">
        <v>14.84801</v>
      </c>
      <c r="N19" s="389">
        <v>28.712679999999999</v>
      </c>
      <c r="O19" s="390">
        <v>0.57033999999999996</v>
      </c>
      <c r="P19" s="708">
        <v>7.5308587666004829</v>
      </c>
      <c r="Q19" s="714">
        <v>3.5507499999999999</v>
      </c>
    </row>
    <row r="20" spans="2:17" ht="14">
      <c r="B20" s="348" t="s">
        <v>114</v>
      </c>
      <c r="C20" s="349" t="s">
        <v>115</v>
      </c>
      <c r="D20" s="349" t="s">
        <v>105</v>
      </c>
      <c r="E20" s="404">
        <v>0.13901797321847245</v>
      </c>
      <c r="F20" s="404">
        <v>5.4459703694136122E-2</v>
      </c>
      <c r="G20" s="404">
        <v>3.9646282418105937E-2</v>
      </c>
      <c r="H20" s="404">
        <v>3.6493036933873571E-3</v>
      </c>
      <c r="I20" s="404">
        <v>0.37680487971524385</v>
      </c>
      <c r="J20" s="404">
        <v>8.0699311040664606E-2</v>
      </c>
      <c r="K20" s="404">
        <v>0.74042116277916148</v>
      </c>
      <c r="L20" s="404">
        <v>0.25957883722083852</v>
      </c>
      <c r="M20" s="389">
        <v>11.372249999999999</v>
      </c>
      <c r="N20" s="389">
        <v>77.042330000000007</v>
      </c>
      <c r="O20" s="390">
        <v>0.58858999999999995</v>
      </c>
      <c r="P20" s="708">
        <v>4.4182510110695858</v>
      </c>
      <c r="Q20" s="714">
        <v>3.8349600000000001</v>
      </c>
    </row>
    <row r="21" spans="2:17" ht="14">
      <c r="B21" s="348" t="s">
        <v>116</v>
      </c>
      <c r="C21" s="349" t="s">
        <v>117</v>
      </c>
      <c r="D21" s="349" t="s">
        <v>105</v>
      </c>
      <c r="E21" s="404">
        <v>0.23992515542321388</v>
      </c>
      <c r="F21" s="404">
        <v>7.0810615053417306E-2</v>
      </c>
      <c r="G21" s="404">
        <v>4.5973080095768865E-2</v>
      </c>
      <c r="H21" s="404">
        <v>1.5492022614329115E-3</v>
      </c>
      <c r="I21" s="404">
        <v>0.25759679160882309</v>
      </c>
      <c r="J21" s="404">
        <v>4.9510760584538828E-2</v>
      </c>
      <c r="K21" s="404">
        <v>0.80615187547364675</v>
      </c>
      <c r="L21" s="404">
        <v>0.19384812452635325</v>
      </c>
      <c r="M21" s="389">
        <v>14.211690000000001</v>
      </c>
      <c r="N21" s="389">
        <v>40.673490000000001</v>
      </c>
      <c r="O21" s="390">
        <v>0.58035999999999999</v>
      </c>
      <c r="P21" s="708">
        <v>5.481560469186971</v>
      </c>
      <c r="Q21" s="714">
        <v>1.6447000000000001</v>
      </c>
    </row>
    <row r="22" spans="2:17" ht="15">
      <c r="B22" s="348" t="s">
        <v>248</v>
      </c>
      <c r="C22" s="283" t="s">
        <v>615</v>
      </c>
      <c r="D22" s="349" t="s">
        <v>105</v>
      </c>
      <c r="E22" s="404">
        <v>0.32187289194598956</v>
      </c>
      <c r="F22" s="404">
        <v>8.9132670551936924E-2</v>
      </c>
      <c r="G22" s="404">
        <v>2.7521278674142311E-2</v>
      </c>
      <c r="H22" s="404">
        <v>2.2743944470862316E-3</v>
      </c>
      <c r="I22" s="404">
        <v>0.21874366431854791</v>
      </c>
      <c r="J22" s="404">
        <v>5.9067903760307579E-2</v>
      </c>
      <c r="K22" s="404">
        <v>0.80290916061205908</v>
      </c>
      <c r="L22" s="404">
        <v>0.19709083938794092</v>
      </c>
      <c r="M22" s="389">
        <v>6.95343</v>
      </c>
      <c r="N22" s="389">
        <v>20.208659999999998</v>
      </c>
      <c r="O22" s="390">
        <v>0.55576999999999999</v>
      </c>
      <c r="P22" s="708">
        <v>5.315396212783055</v>
      </c>
      <c r="Q22" s="714">
        <v>2.1591800000000001</v>
      </c>
    </row>
    <row r="23" spans="2:17" ht="14">
      <c r="B23" s="348" t="s">
        <v>235</v>
      </c>
      <c r="C23" s="349" t="s">
        <v>236</v>
      </c>
      <c r="D23" s="349" t="s">
        <v>105</v>
      </c>
      <c r="E23" s="404">
        <v>0.27711779219592436</v>
      </c>
      <c r="F23" s="404">
        <v>9.2661975692223342E-2</v>
      </c>
      <c r="G23" s="404">
        <v>3.1801151420999728E-2</v>
      </c>
      <c r="H23" s="404">
        <v>1.1377136068719729E-2</v>
      </c>
      <c r="I23" s="404">
        <v>0.30092296445216121</v>
      </c>
      <c r="J23" s="404">
        <v>8.1056383075938959E-2</v>
      </c>
      <c r="K23" s="404">
        <v>0.87320661610161743</v>
      </c>
      <c r="L23" s="404">
        <v>0.12679338389838257</v>
      </c>
      <c r="M23" s="389">
        <v>5.08622</v>
      </c>
      <c r="N23" s="389">
        <v>6.9611999999999998</v>
      </c>
      <c r="O23" s="390">
        <v>1.82281</v>
      </c>
      <c r="P23" s="708">
        <v>23.361875171342412</v>
      </c>
      <c r="Q23" s="714">
        <v>0.8407</v>
      </c>
    </row>
    <row r="24" spans="2:17" ht="14">
      <c r="B24" s="348" t="s">
        <v>118</v>
      </c>
      <c r="C24" s="349" t="s">
        <v>119</v>
      </c>
      <c r="D24" s="349" t="s">
        <v>105</v>
      </c>
      <c r="E24" s="404">
        <v>0.18646067415730336</v>
      </c>
      <c r="F24" s="404">
        <v>4.7594673325010405E-2</v>
      </c>
      <c r="G24" s="404">
        <v>2.0076987099459008E-2</v>
      </c>
      <c r="H24" s="404">
        <v>3.0732417811069495E-3</v>
      </c>
      <c r="I24" s="404">
        <v>0.27540782355389098</v>
      </c>
      <c r="J24" s="404">
        <v>3.758843112775697E-2</v>
      </c>
      <c r="K24" s="404">
        <v>0.69620682480233043</v>
      </c>
      <c r="L24" s="404">
        <v>0.30379317519766957</v>
      </c>
      <c r="M24" s="389">
        <v>4.5945099999999996</v>
      </c>
      <c r="N24" s="389">
        <v>29.602709999999998</v>
      </c>
      <c r="O24" s="390">
        <v>0.70782</v>
      </c>
      <c r="P24" s="708">
        <v>7.2867291302538497</v>
      </c>
      <c r="Q24" s="714">
        <v>2.1614100000000001</v>
      </c>
    </row>
    <row r="25" spans="2:17" ht="14">
      <c r="B25" s="348" t="s">
        <v>204</v>
      </c>
      <c r="C25" s="349" t="s">
        <v>205</v>
      </c>
      <c r="D25" s="349" t="s">
        <v>206</v>
      </c>
      <c r="E25" s="404">
        <v>0.14122095233334955</v>
      </c>
      <c r="F25" s="404">
        <v>0.10234670026925034</v>
      </c>
      <c r="G25" s="404">
        <v>2.7576128661416701E-2</v>
      </c>
      <c r="H25" s="404">
        <v>2.7352520654145497E-3</v>
      </c>
      <c r="I25" s="404">
        <v>0.38483727256106143</v>
      </c>
      <c r="J25" s="404">
        <v>7.3866932190214118E-2</v>
      </c>
      <c r="K25" s="404">
        <v>0.79917567565790082</v>
      </c>
      <c r="L25" s="404">
        <v>0.20082432434209918</v>
      </c>
      <c r="M25" s="389">
        <v>23.690719999999999</v>
      </c>
      <c r="N25" s="389">
        <v>477.69965000000002</v>
      </c>
      <c r="O25" s="390">
        <v>0.14677000000000001</v>
      </c>
      <c r="P25" s="708">
        <v>2.3594709500315023</v>
      </c>
      <c r="Q25" s="714">
        <v>4.6070599999999997</v>
      </c>
    </row>
    <row r="26" spans="2:17" ht="14">
      <c r="B26" s="348" t="s">
        <v>162</v>
      </c>
      <c r="C26" s="349" t="s">
        <v>163</v>
      </c>
      <c r="D26" s="349" t="s">
        <v>105</v>
      </c>
      <c r="E26" s="404">
        <v>7.7257198752990849E-2</v>
      </c>
      <c r="F26" s="404">
        <v>5.2913183087905956E-2</v>
      </c>
      <c r="G26" s="404">
        <v>1.4547883494938144E-2</v>
      </c>
      <c r="H26" s="404">
        <v>1.7355190127933307E-3</v>
      </c>
      <c r="I26" s="404">
        <v>0.18590856958148969</v>
      </c>
      <c r="J26" s="404">
        <v>4.1584335627471603E-2</v>
      </c>
      <c r="K26" s="404">
        <v>0.39901331870593859</v>
      </c>
      <c r="L26" s="404">
        <v>0.60098668129406141</v>
      </c>
      <c r="M26" s="389">
        <v>12.830769999999999</v>
      </c>
      <c r="N26" s="389">
        <v>145.02341999999999</v>
      </c>
      <c r="O26" s="390">
        <v>0.63885999999999998</v>
      </c>
      <c r="P26" s="708">
        <v>6.7352949491855352</v>
      </c>
      <c r="Q26" s="714">
        <v>4.4704100000000002</v>
      </c>
    </row>
    <row r="27" spans="2:17" ht="14">
      <c r="B27" s="348" t="s">
        <v>229</v>
      </c>
      <c r="C27" s="349" t="s">
        <v>230</v>
      </c>
      <c r="D27" s="349" t="s">
        <v>105</v>
      </c>
      <c r="E27" s="404">
        <v>0.13331238084353686</v>
      </c>
      <c r="F27" s="404">
        <v>6.4961376422734668E-2</v>
      </c>
      <c r="G27" s="404">
        <v>1.1589670595691406E-2</v>
      </c>
      <c r="H27" s="404">
        <v>9.1740736315513334E-3</v>
      </c>
      <c r="I27" s="404">
        <v>0.20486859671998295</v>
      </c>
      <c r="J27" s="404">
        <v>6.9517244245424645E-2</v>
      </c>
      <c r="K27" s="404">
        <v>0.55858212250453254</v>
      </c>
      <c r="L27" s="404">
        <v>0.44141787749546746</v>
      </c>
      <c r="M27" s="389">
        <v>12.016920000000001</v>
      </c>
      <c r="N27" s="389">
        <v>50.326540000000001</v>
      </c>
      <c r="O27" s="390">
        <v>0.45227000000000001</v>
      </c>
      <c r="P27" s="708">
        <v>7.1843108016145543</v>
      </c>
      <c r="Q27" s="714">
        <v>5.2476399999999996</v>
      </c>
    </row>
    <row r="28" spans="2:17" ht="14">
      <c r="B28" s="348" t="s">
        <v>120</v>
      </c>
      <c r="C28" s="349" t="s">
        <v>121</v>
      </c>
      <c r="D28" s="349" t="s">
        <v>105</v>
      </c>
      <c r="E28" s="404">
        <v>0.28959787603849679</v>
      </c>
      <c r="F28" s="404">
        <v>7.6948605306528819E-2</v>
      </c>
      <c r="G28" s="404">
        <v>2.2083349739285975E-2</v>
      </c>
      <c r="H28" s="404">
        <v>1.0518559351111762E-3</v>
      </c>
      <c r="I28" s="404">
        <v>0.25111794848718366</v>
      </c>
      <c r="J28" s="404">
        <v>5.1855935111176109E-2</v>
      </c>
      <c r="K28" s="404">
        <v>0.75779189002199332</v>
      </c>
      <c r="L28" s="404">
        <v>0.24220810997800668</v>
      </c>
      <c r="M28" s="389">
        <v>5.5107100000000004</v>
      </c>
      <c r="N28" s="389">
        <v>54.168489999999998</v>
      </c>
      <c r="O28" s="390">
        <v>0.46232000000000001</v>
      </c>
      <c r="P28" s="708">
        <v>7.6439552033119398</v>
      </c>
      <c r="Q28" s="714">
        <v>2.2941600000000002</v>
      </c>
    </row>
    <row r="29" spans="2:17" ht="14">
      <c r="B29" s="348" t="s">
        <v>122</v>
      </c>
      <c r="C29" s="349" t="s">
        <v>123</v>
      </c>
      <c r="D29" s="349" t="s">
        <v>105</v>
      </c>
      <c r="E29" s="404">
        <v>0.59417759864452036</v>
      </c>
      <c r="F29" s="404">
        <v>7.5026313762739716E-2</v>
      </c>
      <c r="G29" s="404">
        <v>-1.2835981824249736E-5</v>
      </c>
      <c r="H29" s="404">
        <v>-1.2835981824249736E-5</v>
      </c>
      <c r="I29" s="404">
        <v>0.15023233127101893</v>
      </c>
      <c r="J29" s="404">
        <v>3.2064282596975843E-2</v>
      </c>
      <c r="K29" s="404">
        <v>0.89578466356891639</v>
      </c>
      <c r="L29" s="404">
        <v>0.10421533643108361</v>
      </c>
      <c r="M29" s="389">
        <v>1.7091000000000001</v>
      </c>
      <c r="N29" s="389">
        <v>5.2753300000000003</v>
      </c>
      <c r="O29" s="390">
        <v>1.2104299999999999</v>
      </c>
      <c r="P29" s="708">
        <v>21.728313608707928</v>
      </c>
      <c r="Q29" s="714">
        <v>1.921</v>
      </c>
    </row>
    <row r="30" spans="2:17" ht="14">
      <c r="B30" s="348" t="s">
        <v>87</v>
      </c>
      <c r="C30" s="349" t="s">
        <v>88</v>
      </c>
      <c r="D30" s="349" t="s">
        <v>80</v>
      </c>
      <c r="E30" s="404">
        <v>0.21892045644680921</v>
      </c>
      <c r="F30" s="404">
        <v>6.8623185980880991E-2</v>
      </c>
      <c r="G30" s="404">
        <v>1.2741357962721279E-2</v>
      </c>
      <c r="H30" s="404">
        <v>8.0257448493569368E-3</v>
      </c>
      <c r="I30" s="404">
        <v>0.17632656248257092</v>
      </c>
      <c r="J30" s="404">
        <v>7.4217224955102676E-2</v>
      </c>
      <c r="K30" s="404">
        <v>0.59330276969068252</v>
      </c>
      <c r="L30" s="404">
        <v>0.40669723030931748</v>
      </c>
      <c r="M30" s="389">
        <v>5.9610000000000003</v>
      </c>
      <c r="N30" s="389">
        <v>27.44707</v>
      </c>
      <c r="O30" s="390">
        <v>0.57794999999999996</v>
      </c>
      <c r="P30" s="708">
        <v>8.970390104741826</v>
      </c>
      <c r="Q30" s="714">
        <v>1.5705899999999999</v>
      </c>
    </row>
    <row r="31" spans="2:17" ht="14">
      <c r="B31" s="348" t="s">
        <v>124</v>
      </c>
      <c r="C31" s="349" t="s">
        <v>125</v>
      </c>
      <c r="D31" s="349" t="s">
        <v>105</v>
      </c>
      <c r="E31" s="404">
        <v>0.12393364658461443</v>
      </c>
      <c r="F31" s="404">
        <v>7.6738507685935042E-2</v>
      </c>
      <c r="G31" s="404">
        <v>4.3526889863239569E-2</v>
      </c>
      <c r="H31" s="404">
        <v>2.457136066930775E-4</v>
      </c>
      <c r="I31" s="404">
        <v>0.26388701470723491</v>
      </c>
      <c r="J31" s="404">
        <v>5.26169506135791E-2</v>
      </c>
      <c r="K31" s="404">
        <v>0.66161946749967604</v>
      </c>
      <c r="L31" s="404">
        <v>0.33838053250032396</v>
      </c>
      <c r="M31" s="389">
        <v>18.46162</v>
      </c>
      <c r="N31" s="389">
        <v>60.688519999999997</v>
      </c>
      <c r="O31" s="390">
        <v>0.75087000000000004</v>
      </c>
      <c r="P31" s="708">
        <v>7.8269745807259836</v>
      </c>
      <c r="Q31" s="714">
        <v>7.4594800000000001</v>
      </c>
    </row>
    <row r="32" spans="2:17" ht="14">
      <c r="B32" s="348" t="s">
        <v>126</v>
      </c>
      <c r="C32" s="349" t="s">
        <v>127</v>
      </c>
      <c r="D32" s="349" t="s">
        <v>105</v>
      </c>
      <c r="E32" s="404">
        <v>0.21388055723439958</v>
      </c>
      <c r="F32" s="404">
        <v>5.7970171217063896E-2</v>
      </c>
      <c r="G32" s="404">
        <v>3.164944235266736E-2</v>
      </c>
      <c r="H32" s="404">
        <v>2.5526771201297362E-3</v>
      </c>
      <c r="I32" s="404">
        <v>0.21621362904345934</v>
      </c>
      <c r="J32" s="404">
        <v>3.5973977709122446E-2</v>
      </c>
      <c r="K32" s="404">
        <v>0.60920765652978559</v>
      </c>
      <c r="L32" s="404">
        <v>0.39079234347021441</v>
      </c>
      <c r="M32" s="389">
        <v>5.8208900000000003</v>
      </c>
      <c r="N32" s="389">
        <v>32.168460000000003</v>
      </c>
      <c r="O32" s="390">
        <v>0.60114999999999996</v>
      </c>
      <c r="P32" s="708">
        <v>8.8403804427393222</v>
      </c>
      <c r="Q32" s="714">
        <v>1.9476199999999999</v>
      </c>
    </row>
    <row r="33" spans="2:17" ht="14">
      <c r="B33" s="348" t="s">
        <v>128</v>
      </c>
      <c r="C33" s="349" t="s">
        <v>129</v>
      </c>
      <c r="D33" s="349" t="s">
        <v>105</v>
      </c>
      <c r="E33" s="404">
        <v>0.21401466351221568</v>
      </c>
      <c r="F33" s="404">
        <v>8.2488112248483292E-2</v>
      </c>
      <c r="G33" s="404">
        <v>2.2616008057904476E-2</v>
      </c>
      <c r="H33" s="404">
        <v>1.1946311869012204E-3</v>
      </c>
      <c r="I33" s="404">
        <v>0.28686374177227048</v>
      </c>
      <c r="J33" s="404">
        <v>5.3172799887564126E-2</v>
      </c>
      <c r="K33" s="404">
        <v>0.72384109062800117</v>
      </c>
      <c r="L33" s="404">
        <v>0.27615890937199883</v>
      </c>
      <c r="M33" s="389">
        <v>4.5046999999999997</v>
      </c>
      <c r="N33" s="389">
        <v>10.458349999999999</v>
      </c>
      <c r="O33" s="390">
        <v>1.20391</v>
      </c>
      <c r="P33" s="708">
        <v>10.193167178093743</v>
      </c>
      <c r="Q33" s="714">
        <v>1.4774</v>
      </c>
    </row>
    <row r="34" spans="2:17" ht="14">
      <c r="B34" s="348" t="s">
        <v>130</v>
      </c>
      <c r="C34" s="349" t="s">
        <v>131</v>
      </c>
      <c r="D34" s="349" t="s">
        <v>105</v>
      </c>
      <c r="E34" s="404">
        <v>0.34089422779058959</v>
      </c>
      <c r="F34" s="404">
        <v>7.5878566757305616E-2</v>
      </c>
      <c r="G34" s="404">
        <v>1.7261556465769455E-2</v>
      </c>
      <c r="H34" s="404">
        <v>1.5488934017141086E-4</v>
      </c>
      <c r="I34" s="404">
        <v>0.21732695418717515</v>
      </c>
      <c r="J34" s="404">
        <v>8.0318727842219398E-2</v>
      </c>
      <c r="K34" s="404">
        <v>0.85789763535607333</v>
      </c>
      <c r="L34" s="404">
        <v>0.14210236464392667</v>
      </c>
      <c r="M34" s="389">
        <v>4.1436200000000003</v>
      </c>
      <c r="N34" s="389">
        <v>8.2163500000000003</v>
      </c>
      <c r="O34" s="390">
        <v>1.5679399999999999</v>
      </c>
      <c r="P34" s="708">
        <v>19.269685230440921</v>
      </c>
      <c r="Q34" s="714">
        <v>3.7247400000000002</v>
      </c>
    </row>
    <row r="35" spans="2:17" ht="14">
      <c r="B35" s="348" t="s">
        <v>132</v>
      </c>
      <c r="C35" s="349" t="s">
        <v>133</v>
      </c>
      <c r="D35" s="349" t="s">
        <v>105</v>
      </c>
      <c r="E35" s="404">
        <v>0.12534997416431495</v>
      </c>
      <c r="F35" s="404">
        <v>9.7825509757939508E-2</v>
      </c>
      <c r="G35" s="404">
        <v>2.3405063794268453E-2</v>
      </c>
      <c r="H35" s="404">
        <v>1.5475972812909894E-3</v>
      </c>
      <c r="I35" s="404">
        <v>0.26758106443022378</v>
      </c>
      <c r="J35" s="404">
        <v>4.9664613060932471E-2</v>
      </c>
      <c r="K35" s="404">
        <v>0.62853467943876939</v>
      </c>
      <c r="L35" s="404">
        <v>0.37146532056123061</v>
      </c>
      <c r="M35" s="389">
        <v>13.945550000000001</v>
      </c>
      <c r="N35" s="389">
        <v>181.07294999999999</v>
      </c>
      <c r="O35" s="390">
        <v>0.56098999999999999</v>
      </c>
      <c r="P35" s="708">
        <v>4.1923777606423149</v>
      </c>
      <c r="Q35" s="714">
        <v>6.3049400000000002</v>
      </c>
    </row>
    <row r="36" spans="2:17" ht="14">
      <c r="B36" s="348" t="s">
        <v>89</v>
      </c>
      <c r="C36" s="349" t="s">
        <v>90</v>
      </c>
      <c r="D36" s="349" t="s">
        <v>80</v>
      </c>
      <c r="E36" s="404">
        <v>0.28800376199948108</v>
      </c>
      <c r="F36" s="404">
        <v>9.0796073683300185E-2</v>
      </c>
      <c r="G36" s="404">
        <v>2.9120362362708641E-2</v>
      </c>
      <c r="H36" s="404">
        <v>1.767491135518464E-3</v>
      </c>
      <c r="I36" s="404">
        <v>0.31770247773069271</v>
      </c>
      <c r="J36" s="404">
        <v>5.8924478941451183E-2</v>
      </c>
      <c r="K36" s="404">
        <v>0.8823699515696618</v>
      </c>
      <c r="L36" s="404">
        <v>0.1176300484303382</v>
      </c>
      <c r="M36" s="389">
        <v>11.9886</v>
      </c>
      <c r="N36" s="389">
        <v>19.946950000000001</v>
      </c>
      <c r="O36" s="390">
        <v>0.67534000000000005</v>
      </c>
      <c r="P36" s="708">
        <v>10.067453839833954</v>
      </c>
      <c r="Q36" s="714">
        <v>1.8289500000000001</v>
      </c>
    </row>
    <row r="37" spans="2:17" ht="14">
      <c r="B37" s="348" t="s">
        <v>134</v>
      </c>
      <c r="C37" s="349" t="s">
        <v>135</v>
      </c>
      <c r="D37" s="349" t="s">
        <v>105</v>
      </c>
      <c r="E37" s="404">
        <v>0.34959275606315693</v>
      </c>
      <c r="F37" s="404">
        <v>0.10561041088410611</v>
      </c>
      <c r="G37" s="404">
        <v>1.9338399235564453E-2</v>
      </c>
      <c r="H37" s="404">
        <v>1.5811985257314465E-2</v>
      </c>
      <c r="I37" s="404">
        <v>0.19518132593165582</v>
      </c>
      <c r="J37" s="404">
        <v>3.4149337944214403E-2</v>
      </c>
      <c r="K37" s="404">
        <v>0.75460708922964914</v>
      </c>
      <c r="L37" s="404">
        <v>0.24539291077035086</v>
      </c>
      <c r="M37" s="389">
        <v>2.2635700000000001</v>
      </c>
      <c r="N37" s="389">
        <v>7.9082400000000002</v>
      </c>
      <c r="O37" s="390">
        <v>0.88714999999999999</v>
      </c>
      <c r="P37" s="708">
        <v>18.740387678027027</v>
      </c>
      <c r="Q37" s="714">
        <v>0.57338</v>
      </c>
    </row>
    <row r="38" spans="2:17" ht="14">
      <c r="B38" s="348" t="s">
        <v>207</v>
      </c>
      <c r="C38" s="349" t="s">
        <v>208</v>
      </c>
      <c r="D38" s="349" t="s">
        <v>206</v>
      </c>
      <c r="E38" s="404">
        <v>0.17144752761191118</v>
      </c>
      <c r="F38" s="404">
        <v>6.1917027670452325E-2</v>
      </c>
      <c r="G38" s="404">
        <v>2.0391835460328613E-2</v>
      </c>
      <c r="H38" s="404">
        <v>1.6976934785153963E-3</v>
      </c>
      <c r="I38" s="404">
        <v>0.39058658236740429</v>
      </c>
      <c r="J38" s="404">
        <v>5.7838660578386603E-2</v>
      </c>
      <c r="K38" s="404">
        <v>0.75020489404051049</v>
      </c>
      <c r="L38" s="404">
        <v>0.24979510595948951</v>
      </c>
      <c r="M38" s="389">
        <v>1.03674</v>
      </c>
      <c r="N38" s="389">
        <v>20.63043</v>
      </c>
      <c r="O38" s="390">
        <v>0.79583000000000004</v>
      </c>
      <c r="P38" s="708">
        <v>9.388108925574679</v>
      </c>
      <c r="Q38" s="714">
        <v>0.50729000000000002</v>
      </c>
    </row>
    <row r="39" spans="2:17" ht="14">
      <c r="B39" s="348" t="s">
        <v>91</v>
      </c>
      <c r="C39" s="349" t="s">
        <v>92</v>
      </c>
      <c r="D39" s="349" t="s">
        <v>80</v>
      </c>
      <c r="E39" s="404">
        <v>0.23358810595749135</v>
      </c>
      <c r="F39" s="404">
        <v>7.5606643034137541E-2</v>
      </c>
      <c r="G39" s="404">
        <v>2.368737255136585E-2</v>
      </c>
      <c r="H39" s="404">
        <v>2.1962297640237124E-3</v>
      </c>
      <c r="I39" s="404">
        <v>0.19490604324653116</v>
      </c>
      <c r="J39" s="404">
        <v>4.3580577451376321E-2</v>
      </c>
      <c r="K39" s="404">
        <v>0.70884873685627536</v>
      </c>
      <c r="L39" s="404">
        <v>0.29115126314372464</v>
      </c>
      <c r="M39" s="389">
        <v>9.5503199999999993</v>
      </c>
      <c r="N39" s="389">
        <v>30.708259999999999</v>
      </c>
      <c r="O39" s="390">
        <v>0.66864000000000001</v>
      </c>
      <c r="P39" s="708">
        <v>10.122846423461018</v>
      </c>
      <c r="Q39" s="714">
        <v>1.3298300000000001</v>
      </c>
    </row>
    <row r="40" spans="2:17" ht="14">
      <c r="B40" s="348" t="s">
        <v>136</v>
      </c>
      <c r="C40" s="349" t="s">
        <v>137</v>
      </c>
      <c r="D40" s="349" t="s">
        <v>105</v>
      </c>
      <c r="E40" s="404">
        <v>0.15230527160549781</v>
      </c>
      <c r="F40" s="404">
        <v>6.5251975060921646E-2</v>
      </c>
      <c r="G40" s="404">
        <v>1.3504623544713035E-2</v>
      </c>
      <c r="H40" s="404">
        <v>1.4269606287965874E-3</v>
      </c>
      <c r="I40" s="404">
        <v>0.12887967796561287</v>
      </c>
      <c r="J40" s="404">
        <v>3.5872242846083729E-2</v>
      </c>
      <c r="K40" s="404">
        <v>0.44790037187042631</v>
      </c>
      <c r="L40" s="404">
        <v>0.55209962812957369</v>
      </c>
      <c r="M40" s="389">
        <v>12.15676</v>
      </c>
      <c r="N40" s="389">
        <v>65.498140000000006</v>
      </c>
      <c r="O40" s="390">
        <v>0.54349000000000003</v>
      </c>
      <c r="P40" s="708">
        <v>4.1282359616968431</v>
      </c>
      <c r="Q40" s="714">
        <v>2.1088100000000001</v>
      </c>
    </row>
    <row r="41" spans="2:17" ht="14">
      <c r="B41" s="348" t="s">
        <v>138</v>
      </c>
      <c r="C41" s="349" t="s">
        <v>139</v>
      </c>
      <c r="D41" s="349" t="s">
        <v>105</v>
      </c>
      <c r="E41" s="404">
        <v>0.16505417479082854</v>
      </c>
      <c r="F41" s="404">
        <v>4.1735567786361283E-2</v>
      </c>
      <c r="G41" s="404">
        <v>2.516844781202952E-2</v>
      </c>
      <c r="H41" s="404">
        <v>7.5770664165658863E-3</v>
      </c>
      <c r="I41" s="404">
        <v>0.29051385838043292</v>
      </c>
      <c r="J41" s="404">
        <v>7.7054076066836147E-2</v>
      </c>
      <c r="K41" s="404">
        <v>0.69908927117012609</v>
      </c>
      <c r="L41" s="404">
        <v>0.30091072882987391</v>
      </c>
      <c r="M41" s="389">
        <v>7.4733900000000002</v>
      </c>
      <c r="N41" s="389">
        <v>19.404689999999999</v>
      </c>
      <c r="O41" s="390">
        <v>0.51759999999999995</v>
      </c>
      <c r="P41" s="708">
        <v>8.0654604857220438</v>
      </c>
      <c r="Q41" s="715">
        <v>2.1693236423991755</v>
      </c>
    </row>
    <row r="42" spans="2:17" ht="14">
      <c r="B42" s="348" t="s">
        <v>231</v>
      </c>
      <c r="C42" s="349" t="s">
        <v>232</v>
      </c>
      <c r="D42" s="349" t="s">
        <v>105</v>
      </c>
      <c r="E42" s="404">
        <v>0.19875159128233708</v>
      </c>
      <c r="F42" s="404">
        <v>6.604804675435387E-2</v>
      </c>
      <c r="G42" s="404">
        <v>3.0062557197838704E-2</v>
      </c>
      <c r="H42" s="404">
        <v>1.1396829629933546E-6</v>
      </c>
      <c r="I42" s="404">
        <v>0.27854877330224276</v>
      </c>
      <c r="J42" s="404">
        <v>5.6976170368926771E-2</v>
      </c>
      <c r="K42" s="404">
        <v>0.7330406627484366</v>
      </c>
      <c r="L42" s="404">
        <v>0.2669593372515634</v>
      </c>
      <c r="M42" s="389">
        <v>9.4642199999999992</v>
      </c>
      <c r="N42" s="389">
        <v>42.290199999999999</v>
      </c>
      <c r="O42" s="390">
        <v>0.53715999999999997</v>
      </c>
      <c r="P42" s="708">
        <v>6.2447389385220822</v>
      </c>
      <c r="Q42" s="714">
        <v>2.08772</v>
      </c>
    </row>
    <row r="43" spans="2:17" ht="14">
      <c r="B43" s="348" t="s">
        <v>219</v>
      </c>
      <c r="C43" s="349" t="s">
        <v>220</v>
      </c>
      <c r="D43" s="349" t="s">
        <v>206</v>
      </c>
      <c r="E43" s="404">
        <v>0.24160998439937598</v>
      </c>
      <c r="F43" s="404">
        <v>6.1616224648985959E-2</v>
      </c>
      <c r="G43" s="404">
        <v>2.8318252730109204E-2</v>
      </c>
      <c r="H43" s="404">
        <v>1.3728549141965678E-3</v>
      </c>
      <c r="I43" s="404">
        <v>0.13907020280811233</v>
      </c>
      <c r="J43" s="404">
        <v>5.7672386895475818E-2</v>
      </c>
      <c r="K43" s="404">
        <v>0.60767550702028084</v>
      </c>
      <c r="L43" s="404">
        <v>0.39232449297971916</v>
      </c>
      <c r="M43" s="389">
        <v>10.81747</v>
      </c>
      <c r="N43" s="389">
        <v>30.167549999999999</v>
      </c>
      <c r="O43" s="390">
        <v>0.79386000000000001</v>
      </c>
      <c r="P43" s="708">
        <v>9.2778907956318246</v>
      </c>
      <c r="Q43" s="714">
        <v>1.7434000000000001</v>
      </c>
    </row>
    <row r="44" spans="2:17" ht="14">
      <c r="B44" s="348" t="s">
        <v>243</v>
      </c>
      <c r="C44" s="349" t="s">
        <v>244</v>
      </c>
      <c r="D44" s="349" t="s">
        <v>206</v>
      </c>
      <c r="E44" s="404">
        <v>0.18051492100643651</v>
      </c>
      <c r="F44" s="404">
        <v>0.12148917495611469</v>
      </c>
      <c r="G44" s="404">
        <v>7.6189779598205581E-2</v>
      </c>
      <c r="H44" s="404">
        <v>2.4380729471425785E-4</v>
      </c>
      <c r="I44" s="404">
        <v>0.31338989662570704</v>
      </c>
      <c r="J44" s="404">
        <v>4.7810610493465966E-2</v>
      </c>
      <c r="K44" s="404">
        <v>0.84342695533450363</v>
      </c>
      <c r="L44" s="404">
        <v>0.15657304466549637</v>
      </c>
      <c r="M44" s="389">
        <v>8.8263400000000001</v>
      </c>
      <c r="N44" s="389">
        <v>15.16864</v>
      </c>
      <c r="O44" s="390">
        <v>0.59982999999999997</v>
      </c>
      <c r="P44" s="708">
        <v>7.6758094402184511</v>
      </c>
      <c r="Q44" s="714">
        <v>1.9688000000000001</v>
      </c>
    </row>
    <row r="45" spans="2:17" ht="14">
      <c r="B45" s="348" t="s">
        <v>245</v>
      </c>
      <c r="C45" s="349" t="s">
        <v>246</v>
      </c>
      <c r="D45" s="349" t="s">
        <v>247</v>
      </c>
      <c r="E45" s="404">
        <v>0.34330141407657055</v>
      </c>
      <c r="F45" s="404">
        <v>2.9815082294620088E-2</v>
      </c>
      <c r="G45" s="404">
        <v>9.6649369639258895E-3</v>
      </c>
      <c r="H45" s="404">
        <v>0</v>
      </c>
      <c r="I45" s="404">
        <v>0.15608338237129762</v>
      </c>
      <c r="J45" s="404">
        <v>4.5774710676010626E-2</v>
      </c>
      <c r="K45" s="404">
        <v>0.60264983327092136</v>
      </c>
      <c r="L45" s="404">
        <v>0.39735016672907864</v>
      </c>
      <c r="M45" s="389">
        <v>5.9919900000000004</v>
      </c>
      <c r="N45" s="389">
        <v>24.606850000000001</v>
      </c>
      <c r="O45" s="390">
        <v>0.50217999999999996</v>
      </c>
      <c r="P45" s="708">
        <v>9.3823356336596593</v>
      </c>
      <c r="Q45" s="714">
        <v>2.4607899999999998</v>
      </c>
    </row>
    <row r="46" spans="2:17" ht="14">
      <c r="B46" s="348" t="s">
        <v>140</v>
      </c>
      <c r="C46" s="349" t="s">
        <v>141</v>
      </c>
      <c r="D46" s="349" t="s">
        <v>105</v>
      </c>
      <c r="E46" s="404">
        <v>0.24248712809024092</v>
      </c>
      <c r="F46" s="404">
        <v>8.3708682152261918E-2</v>
      </c>
      <c r="G46" s="404">
        <v>3.300711394096608E-2</v>
      </c>
      <c r="H46" s="404">
        <v>1.1398026962229297E-3</v>
      </c>
      <c r="I46" s="404">
        <v>0.28858232126714617</v>
      </c>
      <c r="J46" s="404">
        <v>4.8940769563337656E-2</v>
      </c>
      <c r="K46" s="404">
        <v>0.79855362968203436</v>
      </c>
      <c r="L46" s="404">
        <v>0.20144637031796564</v>
      </c>
      <c r="M46" s="389">
        <v>10.44201</v>
      </c>
      <c r="N46" s="389">
        <v>4.85405</v>
      </c>
      <c r="O46" s="390">
        <v>0.98340000000000005</v>
      </c>
      <c r="P46" s="708">
        <v>12.226486577840664</v>
      </c>
      <c r="Q46" s="714">
        <v>0.91029000000000004</v>
      </c>
    </row>
    <row r="47" spans="2:17" ht="14">
      <c r="B47" s="348" t="s">
        <v>142</v>
      </c>
      <c r="C47" s="349" t="s">
        <v>143</v>
      </c>
      <c r="D47" s="349" t="s">
        <v>105</v>
      </c>
      <c r="E47" s="404">
        <v>0.10261655090867702</v>
      </c>
      <c r="F47" s="404">
        <v>5.0064989335853204E-2</v>
      </c>
      <c r="G47" s="404">
        <v>3.656107332576717E-2</v>
      </c>
      <c r="H47" s="404">
        <v>1.0792433177806565E-3</v>
      </c>
      <c r="I47" s="404">
        <v>0.26489336672054697</v>
      </c>
      <c r="J47" s="404">
        <v>6.287233757988557E-2</v>
      </c>
      <c r="K47" s="404">
        <v>0.57178332811999311</v>
      </c>
      <c r="L47" s="404">
        <v>0.42821667188000689</v>
      </c>
      <c r="M47" s="389">
        <v>4.8936500000000001</v>
      </c>
      <c r="N47" s="389">
        <v>65.478949999999998</v>
      </c>
      <c r="O47" s="390">
        <v>0.58443999999999996</v>
      </c>
      <c r="P47" s="708">
        <v>5.9484833874592686</v>
      </c>
      <c r="Q47" s="714">
        <v>1.8188</v>
      </c>
    </row>
    <row r="48" spans="2:17" ht="14">
      <c r="B48" s="348" t="s">
        <v>144</v>
      </c>
      <c r="C48" s="349" t="s">
        <v>145</v>
      </c>
      <c r="D48" s="349" t="s">
        <v>105</v>
      </c>
      <c r="E48" s="404">
        <v>0.45367991536950281</v>
      </c>
      <c r="F48" s="404">
        <v>4.5942269910835727E-2</v>
      </c>
      <c r="G48" s="404">
        <v>1.031434184675835E-2</v>
      </c>
      <c r="H48" s="404">
        <v>1.1334441589844341E-3</v>
      </c>
      <c r="I48" s="404">
        <v>0.21928366329152182</v>
      </c>
      <c r="J48" s="404">
        <v>7.450506271724347E-2</v>
      </c>
      <c r="K48" s="404">
        <v>0.83995768475139787</v>
      </c>
      <c r="L48" s="404">
        <v>0.16004231524860213</v>
      </c>
      <c r="M48" s="389">
        <v>6.3214699999999997</v>
      </c>
      <c r="N48" s="389">
        <v>2.5112000000000001</v>
      </c>
      <c r="O48" s="390">
        <v>1.86686</v>
      </c>
      <c r="P48" s="708">
        <v>34.934478237872149</v>
      </c>
      <c r="Q48" s="714">
        <v>0.81908999999999998</v>
      </c>
    </row>
    <row r="49" spans="2:17" ht="14">
      <c r="B49" s="348" t="s">
        <v>146</v>
      </c>
      <c r="C49" s="349" t="s">
        <v>147</v>
      </c>
      <c r="D49" s="349" t="s">
        <v>105</v>
      </c>
      <c r="E49" s="404">
        <v>0.16121205371348565</v>
      </c>
      <c r="F49" s="404">
        <v>7.1159231209826257E-2</v>
      </c>
      <c r="G49" s="404">
        <v>2.5525573304482487E-2</v>
      </c>
      <c r="H49" s="404">
        <v>2.1903307240289356E-3</v>
      </c>
      <c r="I49" s="404">
        <v>0.3528606886017947</v>
      </c>
      <c r="J49" s="404">
        <v>7.1742612274337592E-2</v>
      </c>
      <c r="K49" s="404">
        <v>0.73767209741403084</v>
      </c>
      <c r="L49" s="404">
        <v>0.26232790258596916</v>
      </c>
      <c r="M49" s="389">
        <v>4.9188900000000002</v>
      </c>
      <c r="N49" s="389">
        <v>29.048839999999998</v>
      </c>
      <c r="O49" s="390">
        <v>0.64839000000000002</v>
      </c>
      <c r="P49" s="708">
        <v>8.826143108678588</v>
      </c>
      <c r="Q49" s="714">
        <v>2.14466</v>
      </c>
    </row>
    <row r="50" spans="2:17" ht="14">
      <c r="B50" s="348" t="s">
        <v>225</v>
      </c>
      <c r="C50" s="349" t="s">
        <v>226</v>
      </c>
      <c r="D50" s="349" t="s">
        <v>206</v>
      </c>
      <c r="E50" s="404">
        <v>0.3155068898939406</v>
      </c>
      <c r="F50" s="404">
        <v>4.6205929805072869E-2</v>
      </c>
      <c r="G50" s="404">
        <v>3.2373244465603426E-2</v>
      </c>
      <c r="H50" s="404">
        <v>1.4282313734825041E-3</v>
      </c>
      <c r="I50" s="404">
        <v>0.33132322991880242</v>
      </c>
      <c r="J50" s="404">
        <v>5.152212436192441E-2</v>
      </c>
      <c r="K50" s="404">
        <v>0.87436853659181679</v>
      </c>
      <c r="L50" s="404">
        <v>0.12563146340818321</v>
      </c>
      <c r="M50" s="389">
        <v>10.95913</v>
      </c>
      <c r="N50" s="389">
        <v>14.967930000000001</v>
      </c>
      <c r="O50" s="390">
        <v>0.47234999999999999</v>
      </c>
      <c r="P50" s="708">
        <v>11.510240154460577</v>
      </c>
      <c r="Q50" s="714">
        <v>1.15659</v>
      </c>
    </row>
    <row r="51" spans="2:17" ht="14">
      <c r="B51" s="348" t="s">
        <v>148</v>
      </c>
      <c r="C51" s="349" t="s">
        <v>149</v>
      </c>
      <c r="D51" s="349" t="s">
        <v>105</v>
      </c>
      <c r="E51" s="404">
        <v>0.17601789685168842</v>
      </c>
      <c r="F51" s="404">
        <v>7.8277267082078203E-2</v>
      </c>
      <c r="G51" s="404">
        <v>1.4197847120328967E-2</v>
      </c>
      <c r="H51" s="404">
        <v>1.9313149304056029E-4</v>
      </c>
      <c r="I51" s="404">
        <v>0.181889630716491</v>
      </c>
      <c r="J51" s="404">
        <v>2.6418778818839979E-2</v>
      </c>
      <c r="K51" s="404">
        <v>0.6034178909504484</v>
      </c>
      <c r="L51" s="404">
        <v>0.3965821090495516</v>
      </c>
      <c r="M51" s="389">
        <v>22.806989999999999</v>
      </c>
      <c r="N51" s="389">
        <v>59.994050000000001</v>
      </c>
      <c r="O51" s="390">
        <v>0.24554999999999999</v>
      </c>
      <c r="P51" s="708">
        <v>5.2764400769307116</v>
      </c>
      <c r="Q51" s="714">
        <v>2.2282700000000002</v>
      </c>
    </row>
    <row r="52" spans="2:17" ht="14">
      <c r="B52" s="348" t="s">
        <v>150</v>
      </c>
      <c r="C52" s="349" t="s">
        <v>151</v>
      </c>
      <c r="D52" s="349" t="s">
        <v>105</v>
      </c>
      <c r="E52" s="404">
        <v>0.20638304221170381</v>
      </c>
      <c r="F52" s="404">
        <v>9.4063431318794036E-2</v>
      </c>
      <c r="G52" s="404">
        <v>2.0818646704040641E-2</v>
      </c>
      <c r="H52" s="404">
        <v>2.411404657200085E-3</v>
      </c>
      <c r="I52" s="404">
        <v>0.22282647211312154</v>
      </c>
      <c r="J52" s="404">
        <v>5.4471076198895192E-2</v>
      </c>
      <c r="K52" s="404">
        <v>0.7028405339778665</v>
      </c>
      <c r="L52" s="404">
        <v>0.2971594660221335</v>
      </c>
      <c r="M52" s="389">
        <v>15.20429</v>
      </c>
      <c r="N52" s="389">
        <v>88.834000000000003</v>
      </c>
      <c r="O52" s="390">
        <v>0.46628999999999998</v>
      </c>
      <c r="P52" s="708">
        <v>3.8195167119854085</v>
      </c>
      <c r="Q52" s="714">
        <v>3.004</v>
      </c>
    </row>
    <row r="53" spans="2:17" ht="14">
      <c r="B53" s="348" t="s">
        <v>209</v>
      </c>
      <c r="C53" s="349" t="s">
        <v>210</v>
      </c>
      <c r="D53" s="349" t="s">
        <v>206</v>
      </c>
      <c r="E53" s="404">
        <v>0.21650137849032444</v>
      </c>
      <c r="F53" s="404">
        <v>5.7778997295284386E-2</v>
      </c>
      <c r="G53" s="404">
        <v>2.8340715769667988E-2</v>
      </c>
      <c r="H53" s="404">
        <v>2.3780591378882313E-3</v>
      </c>
      <c r="I53" s="404">
        <v>0.26732259286843585</v>
      </c>
      <c r="J53" s="404">
        <v>6.0003527889929832E-2</v>
      </c>
      <c r="K53" s="404">
        <v>0.78740216638574212</v>
      </c>
      <c r="L53" s="404">
        <v>0.21259783361425788</v>
      </c>
      <c r="M53" s="389">
        <v>9.93065</v>
      </c>
      <c r="N53" s="389">
        <v>51.537370000000003</v>
      </c>
      <c r="O53" s="390">
        <v>0.85611999999999999</v>
      </c>
      <c r="P53" s="708">
        <v>8.0255793252583842</v>
      </c>
      <c r="Q53" s="714">
        <v>2.3460200000000002</v>
      </c>
    </row>
    <row r="54" spans="2:17" ht="14">
      <c r="B54" s="348" t="s">
        <v>211</v>
      </c>
      <c r="C54" s="349" t="s">
        <v>212</v>
      </c>
      <c r="D54" s="349" t="s">
        <v>206</v>
      </c>
      <c r="E54" s="404">
        <v>0.12388941183615219</v>
      </c>
      <c r="F54" s="404">
        <v>8.1787265053290009E-2</v>
      </c>
      <c r="G54" s="404">
        <v>1.935444690735736E-2</v>
      </c>
      <c r="H54" s="404">
        <v>7.0901527343394163E-4</v>
      </c>
      <c r="I54" s="404">
        <v>0.17044302067834693</v>
      </c>
      <c r="J54" s="404">
        <v>3.823975951173595E-2</v>
      </c>
      <c r="K54" s="404">
        <v>0.53601858318404028</v>
      </c>
      <c r="L54" s="404">
        <v>0.46398141681595972</v>
      </c>
      <c r="M54" s="389">
        <v>5.2719800000000001</v>
      </c>
      <c r="N54" s="389">
        <v>196.38043999999999</v>
      </c>
      <c r="O54" s="390">
        <v>0.69923999999999997</v>
      </c>
      <c r="P54" s="708">
        <v>8.6873720280569646</v>
      </c>
      <c r="Q54" s="714">
        <v>3.54935</v>
      </c>
    </row>
    <row r="55" spans="2:17" ht="14">
      <c r="B55" s="348" t="s">
        <v>241</v>
      </c>
      <c r="C55" s="349" t="s">
        <v>242</v>
      </c>
      <c r="D55" s="349" t="s">
        <v>206</v>
      </c>
      <c r="E55" s="404">
        <v>0.15820003515556336</v>
      </c>
      <c r="F55" s="404">
        <v>3.5404581941758953E-2</v>
      </c>
      <c r="G55" s="404">
        <v>3.7045174898927759E-2</v>
      </c>
      <c r="H55" s="404">
        <v>3.8378156676627411E-3</v>
      </c>
      <c r="I55" s="404">
        <v>0.49185562781976916</v>
      </c>
      <c r="J55" s="404">
        <v>0.10550331048221714</v>
      </c>
      <c r="K55" s="404">
        <v>0.85094041132009135</v>
      </c>
      <c r="L55" s="404">
        <v>0.14905958867990865</v>
      </c>
      <c r="M55" s="389">
        <v>16.545809999999999</v>
      </c>
      <c r="N55" s="389">
        <v>52.053370000000001</v>
      </c>
      <c r="O55" s="390">
        <v>0.39835999999999999</v>
      </c>
      <c r="P55" s="708">
        <v>6.8695985674107929</v>
      </c>
      <c r="Q55" s="714">
        <v>2.51559</v>
      </c>
    </row>
    <row r="56" spans="2:17" ht="14">
      <c r="B56" s="348" t="s">
        <v>152</v>
      </c>
      <c r="C56" s="349" t="s">
        <v>153</v>
      </c>
      <c r="D56" s="349" t="s">
        <v>105</v>
      </c>
      <c r="E56" s="404">
        <v>0.22848881323954637</v>
      </c>
      <c r="F56" s="404">
        <v>8.8950638804011231E-2</v>
      </c>
      <c r="G56" s="404">
        <v>3.0211430797941061E-2</v>
      </c>
      <c r="H56" s="404">
        <v>3.2934807128355515E-3</v>
      </c>
      <c r="I56" s="404">
        <v>0.2787113180075057</v>
      </c>
      <c r="J56" s="404">
        <v>3.5645879047638579E-2</v>
      </c>
      <c r="K56" s="404">
        <v>0.69599081270635521</v>
      </c>
      <c r="L56" s="404">
        <v>0.30400918729364479</v>
      </c>
      <c r="M56" s="389">
        <v>6.2277100000000001</v>
      </c>
      <c r="N56" s="389">
        <v>53.893680000000003</v>
      </c>
      <c r="O56" s="390">
        <v>0.70791999999999999</v>
      </c>
      <c r="P56" s="708">
        <v>5.6505533088612268</v>
      </c>
      <c r="Q56" s="714">
        <v>2.5994999999999999</v>
      </c>
    </row>
    <row r="57" spans="2:17" ht="14">
      <c r="B57" s="348" t="s">
        <v>221</v>
      </c>
      <c r="C57" s="349" t="s">
        <v>222</v>
      </c>
      <c r="D57" s="349" t="s">
        <v>206</v>
      </c>
      <c r="E57" s="404">
        <v>0.16091809139661731</v>
      </c>
      <c r="F57" s="404">
        <v>5.0694412614016596E-2</v>
      </c>
      <c r="G57" s="404">
        <v>1.8953109960122842E-2</v>
      </c>
      <c r="H57" s="404">
        <v>4.3544025301370492E-4</v>
      </c>
      <c r="I57" s="404">
        <v>0.2175024063803456</v>
      </c>
      <c r="J57" s="404">
        <v>5.1244442407297065E-2</v>
      </c>
      <c r="K57" s="404">
        <v>0.5914768299949581</v>
      </c>
      <c r="L57" s="404">
        <v>0.4085231700050419</v>
      </c>
      <c r="M57" s="389">
        <v>7.12974</v>
      </c>
      <c r="N57" s="389">
        <v>33.564619999999998</v>
      </c>
      <c r="O57" s="390">
        <v>1.2823899999999999</v>
      </c>
      <c r="P57" s="708">
        <v>9.9059729797864051</v>
      </c>
      <c r="Q57" s="714">
        <v>2.1151800000000001</v>
      </c>
    </row>
    <row r="58" spans="2:17" ht="14">
      <c r="B58" s="348" t="s">
        <v>156</v>
      </c>
      <c r="C58" s="349" t="s">
        <v>157</v>
      </c>
      <c r="D58" s="349" t="s">
        <v>105</v>
      </c>
      <c r="E58" s="404">
        <v>0.19435933974587341</v>
      </c>
      <c r="F58" s="404">
        <v>6.4244151525947035E-2</v>
      </c>
      <c r="G58" s="404">
        <v>1.8703241895261846E-2</v>
      </c>
      <c r="H58" s="404">
        <v>3.4022087638047737E-3</v>
      </c>
      <c r="I58" s="404">
        <v>0.27954518465740413</v>
      </c>
      <c r="J58" s="404">
        <v>6.903574397339983E-2</v>
      </c>
      <c r="K58" s="404">
        <v>0.7529628310176939</v>
      </c>
      <c r="L58" s="404">
        <v>0.2470371689823061</v>
      </c>
      <c r="M58" s="389">
        <v>6.3950500000000003</v>
      </c>
      <c r="N58" s="389">
        <v>52.614809999999999</v>
      </c>
      <c r="O58" s="390">
        <v>0.33141999999999999</v>
      </c>
      <c r="P58" s="708">
        <v>5.3953805961287262</v>
      </c>
      <c r="Q58" s="714">
        <v>2.7048000000000001</v>
      </c>
    </row>
    <row r="59" spans="2:17" ht="14">
      <c r="B59" s="348" t="s">
        <v>233</v>
      </c>
      <c r="C59" s="349" t="s">
        <v>234</v>
      </c>
      <c r="D59" s="349" t="s">
        <v>105</v>
      </c>
      <c r="E59" s="404">
        <v>0.14978841656190578</v>
      </c>
      <c r="F59" s="404">
        <v>3.6560352341801466E-2</v>
      </c>
      <c r="G59" s="404">
        <v>1.4144877839691384E-2</v>
      </c>
      <c r="H59" s="404">
        <v>-2.8767292738847642E-6</v>
      </c>
      <c r="I59" s="404">
        <v>0.22867408671037379</v>
      </c>
      <c r="J59" s="404">
        <v>4.3809710111991071E-2</v>
      </c>
      <c r="K59" s="404">
        <v>0.54465978361242406</v>
      </c>
      <c r="L59" s="404">
        <v>0.45534021638757594</v>
      </c>
      <c r="M59" s="389">
        <v>7.2654800000000002</v>
      </c>
      <c r="N59" s="389">
        <v>39.664189999999998</v>
      </c>
      <c r="O59" s="390">
        <v>1.0572999999999999</v>
      </c>
      <c r="P59" s="708">
        <v>7.3955819479484601</v>
      </c>
      <c r="Q59" s="714">
        <v>2.1305499999999999</v>
      </c>
    </row>
    <row r="60" spans="2:17" ht="14">
      <c r="B60" s="348" t="s">
        <v>158</v>
      </c>
      <c r="C60" s="349" t="s">
        <v>159</v>
      </c>
      <c r="D60" s="349" t="s">
        <v>105</v>
      </c>
      <c r="E60" s="404">
        <v>0.20053171011629342</v>
      </c>
      <c r="F60" s="404">
        <v>8.1688688085189837E-2</v>
      </c>
      <c r="G60" s="404">
        <v>1.7498492761623893E-2</v>
      </c>
      <c r="H60" s="404">
        <v>2.331679608335936E-3</v>
      </c>
      <c r="I60" s="404">
        <v>0.26204882725958639</v>
      </c>
      <c r="J60" s="404">
        <v>5.1987012326667588E-2</v>
      </c>
      <c r="K60" s="404">
        <v>0.72805061415423955</v>
      </c>
      <c r="L60" s="404">
        <v>0.27194938584576045</v>
      </c>
      <c r="M60" s="389">
        <v>11.00736</v>
      </c>
      <c r="N60" s="389">
        <v>18.385280000000002</v>
      </c>
      <c r="O60" s="390">
        <v>0.47144000000000003</v>
      </c>
      <c r="P60" s="708">
        <v>4.7050710036391639</v>
      </c>
      <c r="Q60" s="714">
        <v>1.3255600000000001</v>
      </c>
    </row>
    <row r="61" spans="2:17" ht="14">
      <c r="B61" s="348" t="s">
        <v>160</v>
      </c>
      <c r="C61" s="349" t="s">
        <v>161</v>
      </c>
      <c r="D61" s="349" t="s">
        <v>105</v>
      </c>
      <c r="E61" s="404">
        <v>0.1573714747199966</v>
      </c>
      <c r="F61" s="404">
        <v>6.8101927613542182E-2</v>
      </c>
      <c r="G61" s="404">
        <v>1.607973986780864E-2</v>
      </c>
      <c r="H61" s="404">
        <v>2.1677682613223387E-4</v>
      </c>
      <c r="I61" s="404">
        <v>0.13607208892100398</v>
      </c>
      <c r="J61" s="404">
        <v>2.4814570803136888E-2</v>
      </c>
      <c r="K61" s="404">
        <v>0.53143476505217524</v>
      </c>
      <c r="L61" s="404">
        <v>0.46856523494782476</v>
      </c>
      <c r="M61" s="389">
        <v>12.21838</v>
      </c>
      <c r="N61" s="389">
        <v>55.356470000000002</v>
      </c>
      <c r="O61" s="390">
        <v>0.35481000000000001</v>
      </c>
      <c r="P61" s="708">
        <v>4.3540305612819585</v>
      </c>
      <c r="Q61" s="714">
        <v>2.7586400000000002</v>
      </c>
    </row>
    <row r="62" spans="2:17" ht="14">
      <c r="B62" s="348" t="s">
        <v>213</v>
      </c>
      <c r="C62" s="349" t="s">
        <v>214</v>
      </c>
      <c r="D62" s="349" t="s">
        <v>206</v>
      </c>
      <c r="E62" s="404">
        <v>0.12646909480410215</v>
      </c>
      <c r="F62" s="404">
        <v>4.9885289223117094E-2</v>
      </c>
      <c r="G62" s="404">
        <v>2.5592178170483565E-2</v>
      </c>
      <c r="H62" s="404">
        <v>2.8297795848174078E-3</v>
      </c>
      <c r="I62" s="404">
        <v>0.29862791826810819</v>
      </c>
      <c r="J62" s="404">
        <v>9.0451022760545424E-2</v>
      </c>
      <c r="K62" s="404">
        <v>0.6684636168548862</v>
      </c>
      <c r="L62" s="404">
        <v>0.3315363831451138</v>
      </c>
      <c r="M62" s="389">
        <v>10.27942</v>
      </c>
      <c r="N62" s="389">
        <v>77.40898</v>
      </c>
      <c r="O62" s="390">
        <v>0.81864000000000003</v>
      </c>
      <c r="P62" s="708">
        <v>6.9822652320715761</v>
      </c>
      <c r="Q62" s="714">
        <v>2.9189699999999998</v>
      </c>
    </row>
    <row r="63" spans="2:17" ht="14">
      <c r="B63" s="348" t="s">
        <v>93</v>
      </c>
      <c r="C63" s="349" t="s">
        <v>94</v>
      </c>
      <c r="D63" s="349" t="s">
        <v>80</v>
      </c>
      <c r="E63" s="404">
        <v>0.37056433212368806</v>
      </c>
      <c r="F63" s="404">
        <v>6.0953084595493166E-2</v>
      </c>
      <c r="G63" s="404">
        <v>1.8361980920923966E-2</v>
      </c>
      <c r="H63" s="404">
        <v>7.6779880773883251E-4</v>
      </c>
      <c r="I63" s="404">
        <v>0.17245775295711191</v>
      </c>
      <c r="J63" s="404">
        <v>4.4416436689193595E-2</v>
      </c>
      <c r="K63" s="404">
        <v>0.84845389947630323</v>
      </c>
      <c r="L63" s="404">
        <v>0.15154610052369677</v>
      </c>
      <c r="M63" s="389">
        <v>22.163589999999999</v>
      </c>
      <c r="N63" s="389">
        <v>13.02425</v>
      </c>
      <c r="O63" s="390">
        <v>0.76995999999999998</v>
      </c>
      <c r="P63" s="708">
        <v>9.7359118335180401</v>
      </c>
      <c r="Q63" s="714">
        <v>0.83238000000000001</v>
      </c>
    </row>
    <row r="64" spans="2:17" ht="14">
      <c r="B64" s="348" t="s">
        <v>95</v>
      </c>
      <c r="C64" s="349" t="s">
        <v>96</v>
      </c>
      <c r="D64" s="349" t="s">
        <v>80</v>
      </c>
      <c r="E64" s="404">
        <v>0.21853763583042507</v>
      </c>
      <c r="F64" s="404">
        <v>7.5120541385482145E-2</v>
      </c>
      <c r="G64" s="404">
        <v>2.214372405585753E-2</v>
      </c>
      <c r="H64" s="404">
        <v>1.0984496087422611E-2</v>
      </c>
      <c r="I64" s="404">
        <v>0.14549026460073766</v>
      </c>
      <c r="J64" s="404">
        <v>4.0825867874363056E-2</v>
      </c>
      <c r="K64" s="404">
        <v>0.56256581961058405</v>
      </c>
      <c r="L64" s="404">
        <v>0.43743418038941595</v>
      </c>
      <c r="M64" s="389">
        <v>4.5256999999999996</v>
      </c>
      <c r="N64" s="389">
        <v>12.725540000000001</v>
      </c>
      <c r="O64" s="390">
        <v>0.67578000000000005</v>
      </c>
      <c r="P64" s="708">
        <v>11.078923368263967</v>
      </c>
      <c r="Q64" s="714">
        <v>1.11222</v>
      </c>
    </row>
    <row r="65" spans="2:17" ht="14">
      <c r="B65" s="348" t="s">
        <v>166</v>
      </c>
      <c r="C65" s="349" t="s">
        <v>167</v>
      </c>
      <c r="D65" s="349" t="s">
        <v>105</v>
      </c>
      <c r="E65" s="404">
        <v>0.1802578862752327</v>
      </c>
      <c r="F65" s="404">
        <v>6.5280671829681183E-2</v>
      </c>
      <c r="G65" s="404">
        <v>1.811819087597798E-2</v>
      </c>
      <c r="H65" s="404">
        <v>1.1824454395056947E-3</v>
      </c>
      <c r="I65" s="404">
        <v>0.20194266393815583</v>
      </c>
      <c r="J65" s="404">
        <v>3.8233180340721623E-2</v>
      </c>
      <c r="K65" s="404">
        <v>0.56267952520177988</v>
      </c>
      <c r="L65" s="404">
        <v>0.43732047479822012</v>
      </c>
      <c r="M65" s="389">
        <v>12.853009999999999</v>
      </c>
      <c r="N65" s="389">
        <v>152.62144000000001</v>
      </c>
      <c r="O65" s="390">
        <v>0.40775</v>
      </c>
      <c r="P65" s="708">
        <v>3.5406587218622319</v>
      </c>
      <c r="Q65" s="714">
        <v>3.7600699999999998</v>
      </c>
    </row>
    <row r="66" spans="2:17" ht="14">
      <c r="B66" s="348" t="s">
        <v>97</v>
      </c>
      <c r="C66" s="349" t="s">
        <v>98</v>
      </c>
      <c r="D66" s="349" t="s">
        <v>80</v>
      </c>
      <c r="E66" s="404">
        <v>0.33150429629568001</v>
      </c>
      <c r="F66" s="404">
        <v>8.1794980062941613E-2</v>
      </c>
      <c r="G66" s="404">
        <v>3.3850358700648758E-2</v>
      </c>
      <c r="H66" s="404">
        <v>8.2161064807399905E-4</v>
      </c>
      <c r="I66" s="404">
        <v>0.32118944261517629</v>
      </c>
      <c r="J66" s="404">
        <v>7.3350070616915189E-2</v>
      </c>
      <c r="K66" s="404">
        <v>0.91589827004157975</v>
      </c>
      <c r="L66" s="404">
        <v>8.4101729958420246E-2</v>
      </c>
      <c r="M66" s="389">
        <v>6.4402299999999997</v>
      </c>
      <c r="N66" s="389">
        <v>15.39723</v>
      </c>
      <c r="O66" s="390">
        <v>0.18296999999999999</v>
      </c>
      <c r="P66" s="708">
        <v>6.0696099533449956</v>
      </c>
      <c r="Q66" s="714">
        <v>2.1200899999999998</v>
      </c>
    </row>
    <row r="67" spans="2:17" ht="14">
      <c r="B67" s="348" t="s">
        <v>168</v>
      </c>
      <c r="C67" s="349" t="s">
        <v>169</v>
      </c>
      <c r="D67" s="349" t="s">
        <v>105</v>
      </c>
      <c r="E67" s="404">
        <v>0.13194108607480223</v>
      </c>
      <c r="F67" s="404">
        <v>4.8528191136306006E-2</v>
      </c>
      <c r="G67" s="404">
        <v>2.3077253510294972E-2</v>
      </c>
      <c r="H67" s="404">
        <v>2.3196422706997588E-3</v>
      </c>
      <c r="I67" s="404">
        <v>0.2518557831009765</v>
      </c>
      <c r="J67" s="404">
        <v>5.6791050670465297E-2</v>
      </c>
      <c r="K67" s="404">
        <v>0.59643767243159207</v>
      </c>
      <c r="L67" s="404">
        <v>0.40356232756840793</v>
      </c>
      <c r="M67" s="389">
        <v>16.147110000000001</v>
      </c>
      <c r="N67" s="389">
        <v>62.233789999999999</v>
      </c>
      <c r="O67" s="390">
        <v>0.31508999999999998</v>
      </c>
      <c r="P67" s="708">
        <v>3.8489585859327691</v>
      </c>
      <c r="Q67" s="714">
        <v>2.7317100000000001</v>
      </c>
    </row>
    <row r="68" spans="2:17" ht="14">
      <c r="B68" s="348" t="s">
        <v>237</v>
      </c>
      <c r="C68" s="349" t="s">
        <v>238</v>
      </c>
      <c r="D68" s="349" t="s">
        <v>105</v>
      </c>
      <c r="E68" s="404">
        <v>0.1304297974271478</v>
      </c>
      <c r="F68" s="404">
        <v>5.5213378233201806E-2</v>
      </c>
      <c r="G68" s="404">
        <v>2.6982295127732814E-2</v>
      </c>
      <c r="H68" s="404">
        <v>3.013542245674732E-3</v>
      </c>
      <c r="I68" s="404">
        <v>0.3442342636512965</v>
      </c>
      <c r="J68" s="404">
        <v>7.652502935025636E-2</v>
      </c>
      <c r="K68" s="404">
        <v>0.70168424358594084</v>
      </c>
      <c r="L68" s="404">
        <v>0.29831575641405916</v>
      </c>
      <c r="M68" s="389">
        <v>19.977540000000001</v>
      </c>
      <c r="N68" s="389">
        <v>67.676959999999994</v>
      </c>
      <c r="O68" s="390">
        <v>0.89365000000000006</v>
      </c>
      <c r="P68" s="708">
        <v>6.2870068720727641</v>
      </c>
      <c r="Q68" s="714">
        <v>3.4210699999999998</v>
      </c>
    </row>
    <row r="69" spans="2:17" ht="14">
      <c r="B69" s="348" t="s">
        <v>170</v>
      </c>
      <c r="C69" s="349" t="s">
        <v>171</v>
      </c>
      <c r="D69" s="349" t="s">
        <v>105</v>
      </c>
      <c r="E69" s="404">
        <v>0.18435971441591981</v>
      </c>
      <c r="F69" s="404">
        <v>7.1575269633905508E-2</v>
      </c>
      <c r="G69" s="404">
        <v>2.7558863739936199E-2</v>
      </c>
      <c r="H69" s="404">
        <v>4.405286343612335E-4</v>
      </c>
      <c r="I69" s="404">
        <v>0.28948807534558713</v>
      </c>
      <c r="J69" s="404">
        <v>7.6071699832902934E-2</v>
      </c>
      <c r="K69" s="404">
        <v>0.69413641197022635</v>
      </c>
      <c r="L69" s="404">
        <v>0.30586358802977365</v>
      </c>
      <c r="M69" s="389">
        <v>32.634340000000002</v>
      </c>
      <c r="N69" s="389">
        <v>73.079480000000004</v>
      </c>
      <c r="O69" s="390">
        <v>0.24615000000000001</v>
      </c>
      <c r="P69" s="708">
        <v>3.0305453440680541</v>
      </c>
      <c r="Q69" s="714">
        <v>3.21835</v>
      </c>
    </row>
    <row r="70" spans="2:17" ht="14">
      <c r="B70" s="348" t="s">
        <v>196</v>
      </c>
      <c r="C70" s="349" t="s">
        <v>197</v>
      </c>
      <c r="D70" s="349" t="s">
        <v>105</v>
      </c>
      <c r="E70" s="404">
        <v>0.25020173315089639</v>
      </c>
      <c r="F70" s="404">
        <v>7.3746623162474129E-2</v>
      </c>
      <c r="G70" s="404">
        <v>5.657299231659825E-2</v>
      </c>
      <c r="H70" s="404">
        <v>1.0174367610426972E-3</v>
      </c>
      <c r="I70" s="404">
        <v>0.30326632284320948</v>
      </c>
      <c r="J70" s="404">
        <v>4.5065431708942921E-2</v>
      </c>
      <c r="K70" s="404">
        <v>0.77297126618250711</v>
      </c>
      <c r="L70" s="404">
        <v>0.22702873381749289</v>
      </c>
      <c r="M70" s="389">
        <v>3.1406499999999999</v>
      </c>
      <c r="N70" s="389">
        <v>22.532019999999999</v>
      </c>
      <c r="O70" s="390">
        <v>1.2283599999999999</v>
      </c>
      <c r="P70" s="708">
        <v>21.598353682068556</v>
      </c>
      <c r="Q70" s="714">
        <v>0.87702000000000002</v>
      </c>
    </row>
    <row r="71" spans="2:17" ht="14">
      <c r="B71" s="348" t="s">
        <v>239</v>
      </c>
      <c r="C71" s="349" t="s">
        <v>240</v>
      </c>
      <c r="D71" s="349" t="s">
        <v>105</v>
      </c>
      <c r="E71" s="404">
        <v>0.19782889182688479</v>
      </c>
      <c r="F71" s="404">
        <v>6.9139361888529607E-2</v>
      </c>
      <c r="G71" s="404">
        <v>2.1711081731152135E-2</v>
      </c>
      <c r="H71" s="404">
        <v>9.3184026505678649E-4</v>
      </c>
      <c r="I71" s="404">
        <v>0.37637585816913299</v>
      </c>
      <c r="J71" s="404">
        <v>6.8534063938578194E-2</v>
      </c>
      <c r="K71" s="404">
        <v>0.78420331639561003</v>
      </c>
      <c r="L71" s="404">
        <v>0.21579668360438997</v>
      </c>
      <c r="M71" s="389">
        <v>15.93173</v>
      </c>
      <c r="N71" s="389">
        <v>45.475549999999998</v>
      </c>
      <c r="O71" s="390">
        <v>0.71599999999999997</v>
      </c>
      <c r="P71" s="708">
        <v>5.7035302410041568</v>
      </c>
      <c r="Q71" s="714">
        <v>1.3571899999999999</v>
      </c>
    </row>
    <row r="72" spans="2:17" ht="14">
      <c r="B72" s="348" t="s">
        <v>99</v>
      </c>
      <c r="C72" s="349" t="s">
        <v>100</v>
      </c>
      <c r="D72" s="349" t="s">
        <v>80</v>
      </c>
      <c r="E72" s="404">
        <v>0.32933986863681575</v>
      </c>
      <c r="F72" s="404">
        <v>3.6344411688276776E-2</v>
      </c>
      <c r="G72" s="404">
        <v>3.2688464950402785E-2</v>
      </c>
      <c r="H72" s="404">
        <v>1.3709800267027482E-3</v>
      </c>
      <c r="I72" s="404">
        <v>0.20385487325155244</v>
      </c>
      <c r="J72" s="404">
        <v>5.0314070914613929E-2</v>
      </c>
      <c r="K72" s="404">
        <v>0.8007777847471752</v>
      </c>
      <c r="L72" s="404">
        <v>0.1992222152528248</v>
      </c>
      <c r="M72" s="389">
        <v>5.0152299999999999</v>
      </c>
      <c r="N72" s="389">
        <v>12.193949999999999</v>
      </c>
      <c r="O72" s="390">
        <v>0.64771999999999996</v>
      </c>
      <c r="P72" s="708">
        <v>13.213488830545076</v>
      </c>
      <c r="Q72" s="714">
        <v>0.83047000000000004</v>
      </c>
    </row>
    <row r="73" spans="2:17" ht="14">
      <c r="B73" s="348" t="s">
        <v>174</v>
      </c>
      <c r="C73" s="349" t="s">
        <v>175</v>
      </c>
      <c r="D73" s="349" t="s">
        <v>105</v>
      </c>
      <c r="E73" s="404">
        <v>0.19410752507659379</v>
      </c>
      <c r="F73" s="404">
        <v>0.11748376691508433</v>
      </c>
      <c r="G73" s="404">
        <v>1.8388502838916236E-2</v>
      </c>
      <c r="H73" s="404">
        <v>1.6427941890652261E-3</v>
      </c>
      <c r="I73" s="404">
        <v>0.17117435802121242</v>
      </c>
      <c r="J73" s="404">
        <v>3.8857478610699749E-2</v>
      </c>
      <c r="K73" s="404">
        <v>0.78659863660073503</v>
      </c>
      <c r="L73" s="404">
        <v>0.21340136339926497</v>
      </c>
      <c r="M73" s="389">
        <v>16.729089999999999</v>
      </c>
      <c r="N73" s="389">
        <v>33.694749999999999</v>
      </c>
      <c r="O73" s="390">
        <v>0.44012000000000001</v>
      </c>
      <c r="P73" s="708">
        <v>4.9808565912620137</v>
      </c>
      <c r="Q73" s="714">
        <v>2.2065800000000002</v>
      </c>
    </row>
    <row r="74" spans="2:17" ht="14">
      <c r="B74" s="348" t="s">
        <v>154</v>
      </c>
      <c r="C74" s="349" t="s">
        <v>155</v>
      </c>
      <c r="D74" s="349" t="s">
        <v>105</v>
      </c>
      <c r="E74" s="404">
        <v>0.24687171593657095</v>
      </c>
      <c r="F74" s="404">
        <v>8.4923682760937758E-2</v>
      </c>
      <c r="G74" s="404">
        <v>5.4603841841458604E-2</v>
      </c>
      <c r="H74" s="404">
        <v>4.0199866391114622E-3</v>
      </c>
      <c r="I74" s="404">
        <v>0.30717542221579791</v>
      </c>
      <c r="J74" s="404">
        <v>8.3427419512366638E-2</v>
      </c>
      <c r="K74" s="404">
        <v>0.85017443382258151</v>
      </c>
      <c r="L74" s="404">
        <v>0.14982556617741849</v>
      </c>
      <c r="M74" s="389">
        <v>2.7208100000000002</v>
      </c>
      <c r="N74" s="389">
        <v>23.074999999999999</v>
      </c>
      <c r="O74" s="390">
        <v>0.34965000000000002</v>
      </c>
      <c r="P74" s="708">
        <v>7.2083712608068886</v>
      </c>
      <c r="Q74" s="714">
        <v>3.88076</v>
      </c>
    </row>
    <row r="75" spans="2:17" ht="14">
      <c r="B75" s="348" t="s">
        <v>176</v>
      </c>
      <c r="C75" s="349" t="s">
        <v>177</v>
      </c>
      <c r="D75" s="349" t="s">
        <v>105</v>
      </c>
      <c r="E75" s="404">
        <v>0.21196747450470629</v>
      </c>
      <c r="F75" s="404">
        <v>6.9013807905060717E-2</v>
      </c>
      <c r="G75" s="404">
        <v>2.3063830583130322E-2</v>
      </c>
      <c r="H75" s="404">
        <v>1.7815143339427577E-3</v>
      </c>
      <c r="I75" s="404">
        <v>0.2391834959763961</v>
      </c>
      <c r="J75" s="404">
        <v>5.3377629603998819E-2</v>
      </c>
      <c r="K75" s="404">
        <v>0.71023271907716623</v>
      </c>
      <c r="L75" s="404">
        <v>0.28976728092283377</v>
      </c>
      <c r="M75" s="389">
        <v>2.9492600000000002</v>
      </c>
      <c r="N75" s="389">
        <v>24.335799999999999</v>
      </c>
      <c r="O75" s="390">
        <v>0.68922000000000005</v>
      </c>
      <c r="P75" s="708">
        <v>9.8207395856225723</v>
      </c>
      <c r="Q75" s="714">
        <v>1.35555</v>
      </c>
    </row>
    <row r="76" spans="2:17" ht="14">
      <c r="B76" s="348" t="s">
        <v>215</v>
      </c>
      <c r="C76" s="349" t="s">
        <v>216</v>
      </c>
      <c r="D76" s="349" t="s">
        <v>206</v>
      </c>
      <c r="E76" s="404">
        <v>0.30698882826708235</v>
      </c>
      <c r="F76" s="404">
        <v>4.4427123928293066E-2</v>
      </c>
      <c r="G76" s="404">
        <v>1.5848272278513899E-2</v>
      </c>
      <c r="H76" s="404">
        <v>4.2088854247856588E-3</v>
      </c>
      <c r="I76" s="404">
        <v>0.41023642504546637</v>
      </c>
      <c r="J76" s="404">
        <v>4.9675240322161598E-2</v>
      </c>
      <c r="K76" s="404">
        <v>0.88687970901532864</v>
      </c>
      <c r="L76" s="404">
        <v>0.11312029098467136</v>
      </c>
      <c r="M76" s="389">
        <v>6.4667300000000001</v>
      </c>
      <c r="N76" s="389">
        <v>9.7001000000000008</v>
      </c>
      <c r="O76" s="390">
        <v>0.98997000000000002</v>
      </c>
      <c r="P76" s="708">
        <v>16.761600415692389</v>
      </c>
      <c r="Q76" s="714">
        <v>1.56654</v>
      </c>
    </row>
    <row r="77" spans="2:17" ht="14">
      <c r="B77" s="348" t="s">
        <v>178</v>
      </c>
      <c r="C77" s="349" t="s">
        <v>179</v>
      </c>
      <c r="D77" s="349" t="s">
        <v>105</v>
      </c>
      <c r="E77" s="404">
        <v>0.20813127735701703</v>
      </c>
      <c r="F77" s="404">
        <v>4.9292577053706023E-2</v>
      </c>
      <c r="G77" s="404">
        <v>3.6133965382589589E-2</v>
      </c>
      <c r="H77" s="404">
        <v>1.6981783178045369E-3</v>
      </c>
      <c r="I77" s="404">
        <v>0.31257378448573347</v>
      </c>
      <c r="J77" s="404">
        <v>3.6379156904411632E-2</v>
      </c>
      <c r="K77" s="404">
        <v>0.75951252292994786</v>
      </c>
      <c r="L77" s="404">
        <v>0.24048747707005214</v>
      </c>
      <c r="M77" s="389">
        <v>12.93224</v>
      </c>
      <c r="N77" s="389">
        <v>9.3193999999999999</v>
      </c>
      <c r="O77" s="390">
        <v>0.74599000000000004</v>
      </c>
      <c r="P77" s="708">
        <v>14.090701338564086</v>
      </c>
      <c r="Q77" s="714">
        <v>1.17632</v>
      </c>
    </row>
    <row r="78" spans="2:17" ht="14">
      <c r="B78" s="348" t="s">
        <v>180</v>
      </c>
      <c r="C78" s="349" t="s">
        <v>181</v>
      </c>
      <c r="D78" s="349" t="s">
        <v>105</v>
      </c>
      <c r="E78" s="404">
        <v>0.40793330164765523</v>
      </c>
      <c r="F78" s="404">
        <v>8.9175380228136883E-2</v>
      </c>
      <c r="G78" s="404">
        <v>3.3364028833967045E-2</v>
      </c>
      <c r="H78" s="404">
        <v>2.4308856147021544E-3</v>
      </c>
      <c r="I78" s="404">
        <v>0.20336264258555134</v>
      </c>
      <c r="J78" s="404">
        <v>4.2320183776932828E-2</v>
      </c>
      <c r="K78" s="404">
        <v>0.91355255861850448</v>
      </c>
      <c r="L78" s="404">
        <v>8.6447441381495516E-2</v>
      </c>
      <c r="M78" s="389">
        <v>4.59504</v>
      </c>
      <c r="N78" s="389">
        <v>16.834810000000001</v>
      </c>
      <c r="O78" s="390">
        <v>1.1332199999999999</v>
      </c>
      <c r="P78" s="708">
        <v>11.317272655259822</v>
      </c>
      <c r="Q78" s="714">
        <v>0.74685000000000001</v>
      </c>
    </row>
    <row r="79" spans="2:17" ht="14">
      <c r="B79" s="348" t="s">
        <v>182</v>
      </c>
      <c r="C79" s="349" t="s">
        <v>183</v>
      </c>
      <c r="D79" s="349" t="s">
        <v>105</v>
      </c>
      <c r="E79" s="404">
        <v>0.21374257786747108</v>
      </c>
      <c r="F79" s="404">
        <v>7.3363845072721534E-2</v>
      </c>
      <c r="G79" s="404">
        <v>1.6977896301069891E-2</v>
      </c>
      <c r="H79" s="404">
        <v>2.6858527423468037E-3</v>
      </c>
      <c r="I79" s="404">
        <v>0.24842759962775396</v>
      </c>
      <c r="J79" s="404">
        <v>5.772145566011138E-2</v>
      </c>
      <c r="K79" s="404">
        <v>0.68808282686531097</v>
      </c>
      <c r="L79" s="404">
        <v>0.31191717313468903</v>
      </c>
      <c r="M79" s="389">
        <v>4.9295299999999997</v>
      </c>
      <c r="N79" s="389">
        <v>38.104280000000003</v>
      </c>
      <c r="O79" s="390">
        <v>0.39295000000000002</v>
      </c>
      <c r="P79" s="708">
        <v>10.262900954145477</v>
      </c>
      <c r="Q79" s="714">
        <v>1.8180099999999999</v>
      </c>
    </row>
    <row r="80" spans="2:17" ht="14">
      <c r="B80" s="348" t="s">
        <v>184</v>
      </c>
      <c r="C80" s="349" t="s">
        <v>185</v>
      </c>
      <c r="D80" s="349" t="s">
        <v>105</v>
      </c>
      <c r="E80" s="404">
        <v>0.2123186440043778</v>
      </c>
      <c r="F80" s="404">
        <v>5.9287391373488117E-2</v>
      </c>
      <c r="G80" s="404">
        <v>1.8526140519910573E-2</v>
      </c>
      <c r="H80" s="404">
        <v>1.2955670093449201E-3</v>
      </c>
      <c r="I80" s="404">
        <v>0.22536785684218402</v>
      </c>
      <c r="J80" s="404">
        <v>4.2996922443710651E-2</v>
      </c>
      <c r="K80" s="404">
        <v>0.69569142119491501</v>
      </c>
      <c r="L80" s="404">
        <v>0.30430857880508499</v>
      </c>
      <c r="M80" s="389">
        <v>7.0892900000000001</v>
      </c>
      <c r="N80" s="389">
        <v>31.506930000000001</v>
      </c>
      <c r="O80" s="390">
        <v>0.33861999999999998</v>
      </c>
      <c r="P80" s="708">
        <v>4.1212177394460401</v>
      </c>
      <c r="Q80" s="714">
        <v>4.6477500000000003</v>
      </c>
    </row>
    <row r="81" spans="2:17" ht="14">
      <c r="B81" s="348" t="s">
        <v>186</v>
      </c>
      <c r="C81" s="349" t="s">
        <v>187</v>
      </c>
      <c r="D81" s="349" t="s">
        <v>105</v>
      </c>
      <c r="E81" s="404">
        <v>0.39444855816142227</v>
      </c>
      <c r="F81" s="404">
        <v>7.2462163415292422E-2</v>
      </c>
      <c r="G81" s="404">
        <v>1.391666608997737E-2</v>
      </c>
      <c r="H81" s="404">
        <v>7.4738932755721334E-4</v>
      </c>
      <c r="I81" s="404">
        <v>0.32195871365992401</v>
      </c>
      <c r="J81" s="404">
        <v>4.9369217248084817E-2</v>
      </c>
      <c r="K81" s="404">
        <v>0.89909552050822472</v>
      </c>
      <c r="L81" s="404">
        <v>0.10090447949177528</v>
      </c>
      <c r="M81" s="389">
        <v>6.3459199999999996</v>
      </c>
      <c r="N81" s="389">
        <v>21.710190000000001</v>
      </c>
      <c r="O81" s="390">
        <v>0.58787</v>
      </c>
      <c r="P81" s="708">
        <v>6.6308352075735453</v>
      </c>
      <c r="Q81" s="714">
        <v>4.1108000000000002</v>
      </c>
    </row>
    <row r="82" spans="2:17" ht="14">
      <c r="B82" s="348" t="s">
        <v>101</v>
      </c>
      <c r="C82" s="349" t="s">
        <v>102</v>
      </c>
      <c r="D82" s="349" t="s">
        <v>80</v>
      </c>
      <c r="E82" s="404">
        <v>0.22557887437130575</v>
      </c>
      <c r="F82" s="404">
        <v>5.7087565310347761E-2</v>
      </c>
      <c r="G82" s="404">
        <v>2.3808391268754427E-2</v>
      </c>
      <c r="H82" s="404">
        <v>9.1853824989547844E-3</v>
      </c>
      <c r="I82" s="404">
        <v>0.32855579950881109</v>
      </c>
      <c r="J82" s="404">
        <v>9.6855840316043246E-2</v>
      </c>
      <c r="K82" s="404">
        <v>0.76940158572397788</v>
      </c>
      <c r="L82" s="404">
        <v>0.23059841427602212</v>
      </c>
      <c r="M82" s="389">
        <v>4.7936899999999998</v>
      </c>
      <c r="N82" s="389">
        <v>14.475569999999999</v>
      </c>
      <c r="O82" s="390">
        <v>0.52834000000000003</v>
      </c>
      <c r="P82" s="708">
        <v>8.8166046380048027</v>
      </c>
      <c r="Q82" s="714">
        <v>2.3761000000000001</v>
      </c>
    </row>
    <row r="83" spans="2:17" ht="14">
      <c r="B83" s="348" t="s">
        <v>188</v>
      </c>
      <c r="C83" s="349" t="s">
        <v>189</v>
      </c>
      <c r="D83" s="349" t="s">
        <v>105</v>
      </c>
      <c r="E83" s="404">
        <v>0.3294348572830621</v>
      </c>
      <c r="F83" s="404">
        <v>8.2058831547667729E-2</v>
      </c>
      <c r="G83" s="404">
        <v>4.0347864016793432E-2</v>
      </c>
      <c r="H83" s="404">
        <v>1.6629862871786482E-3</v>
      </c>
      <c r="I83" s="404">
        <v>0.18265587088683516</v>
      </c>
      <c r="J83" s="404">
        <v>3.8712139799896406E-2</v>
      </c>
      <c r="K83" s="404">
        <v>0.76352880237725251</v>
      </c>
      <c r="L83" s="404">
        <v>0.23647119762274749</v>
      </c>
      <c r="M83" s="389">
        <v>2.4304899999999998</v>
      </c>
      <c r="N83" s="389">
        <v>12.99362</v>
      </c>
      <c r="O83" s="390">
        <v>1.7951299999999999</v>
      </c>
      <c r="P83" s="708">
        <v>13.193505629617512</v>
      </c>
      <c r="Q83" s="714">
        <v>1.04576</v>
      </c>
    </row>
    <row r="84" spans="2:17" ht="14">
      <c r="B84" s="348" t="s">
        <v>172</v>
      </c>
      <c r="C84" s="349" t="s">
        <v>173</v>
      </c>
      <c r="D84" s="349" t="s">
        <v>105</v>
      </c>
      <c r="E84" s="404">
        <v>0.19135960019265841</v>
      </c>
      <c r="F84" s="404">
        <v>7.0143299974888537E-2</v>
      </c>
      <c r="G84" s="404">
        <v>2.3217806905239238E-2</v>
      </c>
      <c r="H84" s="404">
        <v>1.7454521503229498E-3</v>
      </c>
      <c r="I84" s="404">
        <v>0.35305268877847168</v>
      </c>
      <c r="J84" s="404">
        <v>6.9182066302481915E-2</v>
      </c>
      <c r="K84" s="404">
        <v>0.73905490352671899</v>
      </c>
      <c r="L84" s="404">
        <v>0.26094509647328101</v>
      </c>
      <c r="M84" s="389">
        <v>7.3039100000000001</v>
      </c>
      <c r="N84" s="389">
        <v>41.595379999999999</v>
      </c>
      <c r="O84" s="390">
        <v>0.65951000000000004</v>
      </c>
      <c r="P84" s="708">
        <v>5.4921516402721915</v>
      </c>
      <c r="Q84" s="714">
        <v>2.17774</v>
      </c>
    </row>
    <row r="85" spans="2:17" ht="14">
      <c r="B85" s="348" t="s">
        <v>217</v>
      </c>
      <c r="C85" s="349" t="s">
        <v>218</v>
      </c>
      <c r="D85" s="349" t="s">
        <v>206</v>
      </c>
      <c r="E85" s="404">
        <v>0.15995441922647274</v>
      </c>
      <c r="F85" s="404">
        <v>4.5517965374762784E-2</v>
      </c>
      <c r="G85" s="404">
        <v>1.4019676896918363E-2</v>
      </c>
      <c r="H85" s="404">
        <v>1.5029093633496485E-3</v>
      </c>
      <c r="I85" s="404">
        <v>0.26192794110389817</v>
      </c>
      <c r="J85" s="404">
        <v>6.8317324731607301E-2</v>
      </c>
      <c r="K85" s="404">
        <v>0.5907286194319451</v>
      </c>
      <c r="L85" s="404">
        <v>0.4092713805680549</v>
      </c>
      <c r="M85" s="389">
        <v>36.673409999999997</v>
      </c>
      <c r="N85" s="389">
        <v>19.750219999999999</v>
      </c>
      <c r="O85" s="390">
        <v>0.53879999999999995</v>
      </c>
      <c r="P85" s="708">
        <v>4.6790054777681576</v>
      </c>
      <c r="Q85" s="714">
        <v>3.0077500000000001</v>
      </c>
    </row>
    <row r="86" spans="2:17" ht="14">
      <c r="B86" s="348" t="s">
        <v>190</v>
      </c>
      <c r="C86" s="349" t="s">
        <v>191</v>
      </c>
      <c r="D86" s="349" t="s">
        <v>105</v>
      </c>
      <c r="E86" s="404">
        <v>0.32670497504914564</v>
      </c>
      <c r="F86" s="404">
        <v>5.0712783360598271E-2</v>
      </c>
      <c r="G86" s="404">
        <v>1.7864261853374207E-2</v>
      </c>
      <c r="H86" s="404">
        <v>4.6739892498247256E-4</v>
      </c>
      <c r="I86" s="404">
        <v>0.25417565951363019</v>
      </c>
      <c r="J86" s="404">
        <v>4.8691970361409348E-2</v>
      </c>
      <c r="K86" s="404">
        <v>0.75937890931086149</v>
      </c>
      <c r="L86" s="404">
        <v>0.24062109068913851</v>
      </c>
      <c r="M86" s="389">
        <v>4.2099099999999998</v>
      </c>
      <c r="N86" s="389">
        <v>15.724819999999999</v>
      </c>
      <c r="O86" s="390">
        <v>0.73272000000000004</v>
      </c>
      <c r="P86" s="708">
        <v>9.4552799582090383</v>
      </c>
      <c r="Q86" s="714">
        <v>1.7518899999999999</v>
      </c>
    </row>
    <row r="87" spans="2:17" ht="14">
      <c r="B87" s="348" t="s">
        <v>192</v>
      </c>
      <c r="C87" s="349" t="s">
        <v>193</v>
      </c>
      <c r="D87" s="349" t="s">
        <v>105</v>
      </c>
      <c r="E87" s="404">
        <v>0.19360854588871748</v>
      </c>
      <c r="F87" s="404">
        <v>9.7562393017899027E-2</v>
      </c>
      <c r="G87" s="404">
        <v>1.5418630206462247E-2</v>
      </c>
      <c r="H87" s="404">
        <v>2.4328522220578601E-3</v>
      </c>
      <c r="I87" s="404">
        <v>0.18213108345132181</v>
      </c>
      <c r="J87" s="404">
        <v>8.1369793537752796E-2</v>
      </c>
      <c r="K87" s="404">
        <v>0.72459109063629257</v>
      </c>
      <c r="L87" s="404">
        <v>0.27540890936370743</v>
      </c>
      <c r="M87" s="389">
        <v>17.494710000000001</v>
      </c>
      <c r="N87" s="389">
        <v>106.33933</v>
      </c>
      <c r="O87" s="390">
        <v>0.44751999999999997</v>
      </c>
      <c r="P87" s="708">
        <v>4.0673089114769345</v>
      </c>
      <c r="Q87" s="714">
        <v>2.5131999999999999</v>
      </c>
    </row>
    <row r="88" spans="2:17" ht="14">
      <c r="B88" s="348" t="s">
        <v>194</v>
      </c>
      <c r="C88" s="349" t="s">
        <v>195</v>
      </c>
      <c r="D88" s="349" t="s">
        <v>105</v>
      </c>
      <c r="E88" s="404">
        <v>0.16998416147215556</v>
      </c>
      <c r="F88" s="404">
        <v>5.618347289071416E-2</v>
      </c>
      <c r="G88" s="404">
        <v>2.9539912897719289E-2</v>
      </c>
      <c r="H88" s="404">
        <v>1.8888839707554958E-3</v>
      </c>
      <c r="I88" s="404">
        <v>0.35282966943087146</v>
      </c>
      <c r="J88" s="404">
        <v>5.013096133898106E-2</v>
      </c>
      <c r="K88" s="404">
        <v>0.72695378729415205</v>
      </c>
      <c r="L88" s="404">
        <v>0.27304621270584795</v>
      </c>
      <c r="M88" s="389">
        <v>7.9350500000000004</v>
      </c>
      <c r="N88" s="389">
        <v>92.921850000000006</v>
      </c>
      <c r="O88" s="390">
        <v>0.41776000000000002</v>
      </c>
      <c r="P88" s="708">
        <v>5.5779879103727925</v>
      </c>
      <c r="Q88" s="714">
        <v>2.0212500000000002</v>
      </c>
    </row>
    <row r="89" spans="2:17" ht="14">
      <c r="B89" s="348" t="s">
        <v>198</v>
      </c>
      <c r="C89" s="349" t="s">
        <v>199</v>
      </c>
      <c r="D89" s="349" t="s">
        <v>105</v>
      </c>
      <c r="E89" s="404">
        <v>0.15362942229484933</v>
      </c>
      <c r="F89" s="404">
        <v>8.8109287462577582E-2</v>
      </c>
      <c r="G89" s="404">
        <v>2.8955797520103896E-2</v>
      </c>
      <c r="H89" s="404">
        <v>7.0886685402063248E-4</v>
      </c>
      <c r="I89" s="404">
        <v>0.40603704936083307</v>
      </c>
      <c r="J89" s="404">
        <v>8.6061183192477089E-2</v>
      </c>
      <c r="K89" s="404">
        <v>0.76756563441227654</v>
      </c>
      <c r="L89" s="404">
        <v>0.23243436558772346</v>
      </c>
      <c r="M89" s="389">
        <v>30.349959999999999</v>
      </c>
      <c r="N89" s="389">
        <v>158.02401</v>
      </c>
      <c r="O89" s="390">
        <v>0.38001000000000001</v>
      </c>
      <c r="P89" s="708">
        <v>2.8514555017144283</v>
      </c>
      <c r="Q89" s="714">
        <v>4.2922200000000004</v>
      </c>
    </row>
    <row r="90" spans="2:17" ht="14">
      <c r="B90" s="348" t="s">
        <v>223</v>
      </c>
      <c r="C90" s="349" t="s">
        <v>224</v>
      </c>
      <c r="D90" s="349" t="s">
        <v>105</v>
      </c>
      <c r="E90" s="404">
        <v>0.33661971830985915</v>
      </c>
      <c r="F90" s="404">
        <v>0.11528583264291632</v>
      </c>
      <c r="G90" s="404">
        <v>1.5700082850041423E-2</v>
      </c>
      <c r="H90" s="404">
        <v>3.0488815244407622E-2</v>
      </c>
      <c r="I90" s="404">
        <v>0.2520712510356255</v>
      </c>
      <c r="J90" s="404">
        <v>3.1648715824357909E-2</v>
      </c>
      <c r="K90" s="404">
        <v>0.89925434962717476</v>
      </c>
      <c r="L90" s="404">
        <v>0.10074565037282524</v>
      </c>
      <c r="M90" s="389">
        <v>3.23116</v>
      </c>
      <c r="N90" s="389">
        <v>8.9275099999999998</v>
      </c>
      <c r="O90" s="390">
        <v>1.0428299999999999</v>
      </c>
      <c r="P90" s="708">
        <v>28.489560894780446</v>
      </c>
      <c r="Q90" s="714">
        <v>1.0431699999999999</v>
      </c>
    </row>
    <row r="91" spans="2:17" ht="14">
      <c r="B91" s="348" t="s">
        <v>200</v>
      </c>
      <c r="C91" s="349" t="s">
        <v>201</v>
      </c>
      <c r="D91" s="349" t="s">
        <v>105</v>
      </c>
      <c r="E91" s="404">
        <v>0.2484720879553014</v>
      </c>
      <c r="F91" s="404">
        <v>6.4319771919188612E-2</v>
      </c>
      <c r="G91" s="404">
        <v>1.5893562288017565E-2</v>
      </c>
      <c r="H91" s="404">
        <v>1.0298045255689732E-2</v>
      </c>
      <c r="I91" s="404">
        <v>0.24263489046550113</v>
      </c>
      <c r="J91" s="404">
        <v>7.163982238534515E-2</v>
      </c>
      <c r="K91" s="404">
        <v>0.70743146925333023</v>
      </c>
      <c r="L91" s="404">
        <v>0.29256853074666977</v>
      </c>
      <c r="M91" s="389">
        <v>4.5448899999999997</v>
      </c>
      <c r="N91" s="389">
        <v>29.89518</v>
      </c>
      <c r="O91" s="390">
        <v>0.95277000000000001</v>
      </c>
      <c r="P91" s="708">
        <v>11.783916943848208</v>
      </c>
      <c r="Q91" s="714">
        <v>2.0466299999999999</v>
      </c>
    </row>
    <row r="92" spans="2:17" ht="14">
      <c r="B92" s="350" t="s">
        <v>202</v>
      </c>
      <c r="C92" s="351" t="s">
        <v>203</v>
      </c>
      <c r="D92" s="351" t="s">
        <v>105</v>
      </c>
      <c r="E92" s="405">
        <v>0.29355349884022691</v>
      </c>
      <c r="F92" s="405">
        <v>0.10424178398364835</v>
      </c>
      <c r="G92" s="405">
        <v>5.2182899662402679E-2</v>
      </c>
      <c r="H92" s="405">
        <v>1.9153480467583768E-3</v>
      </c>
      <c r="I92" s="405">
        <v>0.358615621339825</v>
      </c>
      <c r="J92" s="405">
        <v>6.3183519739108462E-2</v>
      </c>
      <c r="K92" s="405">
        <v>0.94449165193027584</v>
      </c>
      <c r="L92" s="405">
        <v>5.5508348069724156E-2</v>
      </c>
      <c r="M92" s="391">
        <v>8.5819299999999998</v>
      </c>
      <c r="N92" s="391">
        <v>18.267749999999999</v>
      </c>
      <c r="O92" s="392">
        <v>0.78974999999999995</v>
      </c>
      <c r="P92" s="709">
        <v>12.161317272581126</v>
      </c>
      <c r="Q92" s="716">
        <v>2.0121199999999999</v>
      </c>
    </row>
    <row r="93" spans="2:17">
      <c r="B93" s="5"/>
      <c r="C93" s="70"/>
      <c r="D93" s="5"/>
      <c r="M93" s="71"/>
      <c r="N93" s="71"/>
      <c r="O93" s="157"/>
      <c r="Q93" s="71"/>
    </row>
    <row r="94" spans="2:17">
      <c r="B94" s="5"/>
      <c r="C94" s="70"/>
      <c r="D94" s="5"/>
      <c r="M94" s="71"/>
      <c r="N94" s="71"/>
      <c r="O94" s="157"/>
      <c r="Q94" s="71"/>
    </row>
    <row r="95" spans="2:17">
      <c r="B95" s="5"/>
      <c r="C95" s="70"/>
      <c r="D95" s="5"/>
      <c r="M95" s="71"/>
      <c r="N95" s="71"/>
      <c r="O95" s="157"/>
      <c r="Q95" s="71"/>
    </row>
    <row r="96" spans="2:17">
      <c r="B96" s="5"/>
      <c r="C96" s="70"/>
      <c r="D96" s="5"/>
      <c r="M96" s="71"/>
      <c r="N96" s="71"/>
      <c r="O96" s="157"/>
      <c r="Q96" s="71"/>
    </row>
    <row r="97" spans="2:17" ht="14">
      <c r="B97" s="418" t="s">
        <v>250</v>
      </c>
      <c r="C97" s="496"/>
      <c r="D97" s="583" t="s">
        <v>599</v>
      </c>
      <c r="E97" s="393"/>
      <c r="F97" s="393"/>
      <c r="G97" s="393"/>
      <c r="H97" s="393"/>
      <c r="I97" s="393"/>
      <c r="J97" s="393"/>
      <c r="K97" s="393"/>
      <c r="L97" s="393"/>
      <c r="M97" s="387">
        <v>2.7208100000000002</v>
      </c>
      <c r="N97" s="387">
        <v>8.2163500000000003</v>
      </c>
      <c r="O97" s="388">
        <v>0.34965000000000002</v>
      </c>
      <c r="P97" s="393"/>
      <c r="Q97" s="713">
        <v>0.8407</v>
      </c>
    </row>
    <row r="98" spans="2:17" ht="14">
      <c r="B98" s="419" t="s">
        <v>250</v>
      </c>
      <c r="C98" s="497"/>
      <c r="D98" s="584" t="s">
        <v>600</v>
      </c>
      <c r="E98" s="373"/>
      <c r="F98" s="373"/>
      <c r="G98" s="373"/>
      <c r="H98" s="373"/>
      <c r="I98" s="373"/>
      <c r="J98" s="373"/>
      <c r="K98" s="373"/>
      <c r="L98" s="373"/>
      <c r="M98" s="389">
        <v>4.8936500000000001</v>
      </c>
      <c r="N98" s="389">
        <v>15.16864</v>
      </c>
      <c r="O98" s="390">
        <v>0.47144000000000003</v>
      </c>
      <c r="P98" s="373"/>
      <c r="Q98" s="714">
        <v>1.3571899999999999</v>
      </c>
    </row>
    <row r="99" spans="2:17" ht="14">
      <c r="B99" s="419" t="s">
        <v>250</v>
      </c>
      <c r="C99" s="497"/>
      <c r="D99" s="584" t="s">
        <v>252</v>
      </c>
      <c r="E99" s="373"/>
      <c r="F99" s="373"/>
      <c r="G99" s="373"/>
      <c r="H99" s="373"/>
      <c r="I99" s="373"/>
      <c r="J99" s="373"/>
      <c r="K99" s="373"/>
      <c r="L99" s="373"/>
      <c r="M99" s="389">
        <v>7.2846950000000001</v>
      </c>
      <c r="N99" s="389">
        <v>29.325775</v>
      </c>
      <c r="O99" s="390">
        <v>0.62000500000000003</v>
      </c>
      <c r="P99" s="373"/>
      <c r="Q99" s="714">
        <v>2.0671750000000002</v>
      </c>
    </row>
    <row r="100" spans="2:17" ht="14">
      <c r="B100" s="419" t="s">
        <v>250</v>
      </c>
      <c r="C100" s="497"/>
      <c r="D100" s="584" t="s">
        <v>253</v>
      </c>
      <c r="E100" s="373"/>
      <c r="F100" s="373"/>
      <c r="G100" s="373"/>
      <c r="H100" s="373"/>
      <c r="I100" s="373"/>
      <c r="J100" s="373"/>
      <c r="K100" s="373"/>
      <c r="L100" s="373"/>
      <c r="M100" s="389">
        <v>12.830769999999999</v>
      </c>
      <c r="N100" s="389">
        <v>54.168489999999998</v>
      </c>
      <c r="O100" s="390">
        <v>0.79583000000000004</v>
      </c>
      <c r="P100" s="373"/>
      <c r="Q100" s="714">
        <v>2.7317100000000001</v>
      </c>
    </row>
    <row r="101" spans="2:17" ht="14">
      <c r="B101" s="419" t="s">
        <v>250</v>
      </c>
      <c r="C101" s="497"/>
      <c r="D101" s="584" t="s">
        <v>254</v>
      </c>
      <c r="E101" s="373"/>
      <c r="F101" s="373"/>
      <c r="G101" s="373"/>
      <c r="H101" s="373"/>
      <c r="I101" s="373"/>
      <c r="J101" s="373"/>
      <c r="K101" s="373"/>
      <c r="L101" s="373"/>
      <c r="M101" s="389">
        <v>17.494710000000001</v>
      </c>
      <c r="N101" s="389">
        <v>88.834000000000003</v>
      </c>
      <c r="O101" s="390">
        <v>1.2104299999999999</v>
      </c>
      <c r="P101" s="373"/>
      <c r="Q101" s="714">
        <v>3.88076</v>
      </c>
    </row>
    <row r="102" spans="2:17" ht="14">
      <c r="B102" s="582"/>
      <c r="C102" s="498"/>
      <c r="D102" s="585" t="s">
        <v>601</v>
      </c>
      <c r="E102" s="374"/>
      <c r="F102" s="374"/>
      <c r="G102" s="374"/>
      <c r="H102" s="374"/>
      <c r="I102" s="374"/>
      <c r="J102" s="374"/>
      <c r="K102" s="374"/>
      <c r="L102" s="374"/>
      <c r="M102" s="374"/>
      <c r="N102" s="374"/>
      <c r="O102" s="374"/>
      <c r="P102" s="374"/>
      <c r="Q102" s="394"/>
    </row>
  </sheetData>
  <autoFilter ref="B8:Q8" xr:uid="{00000000-0001-0000-0900-000000000000}">
    <sortState xmlns:xlrd2="http://schemas.microsoft.com/office/spreadsheetml/2017/richdata2" ref="B9:Q92">
      <sortCondition ref="C8:C92"/>
    </sortState>
  </autoFilter>
  <mergeCells count="3">
    <mergeCell ref="B2:D3"/>
    <mergeCell ref="G1:K2"/>
    <mergeCell ref="G3:K3"/>
  </mergeCells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K97" sqref="K97"/>
    </sheetView>
  </sheetViews>
  <sheetFormatPr baseColWidth="10" defaultColWidth="11.5" defaultRowHeight="13"/>
  <cols>
    <col min="1" max="1" width="11.5" style="1" customWidth="1"/>
    <col min="2" max="2" width="13.33203125" style="1" customWidth="1"/>
    <col min="3" max="3" width="50.83203125" style="1" customWidth="1"/>
    <col min="4" max="4" width="13.33203125" style="1" customWidth="1"/>
    <col min="5" max="5" width="10.5" style="1" bestFit="1" customWidth="1"/>
    <col min="6" max="6" width="12.33203125" style="1" customWidth="1"/>
    <col min="7" max="7" width="12.83203125" style="1" customWidth="1"/>
    <col min="8" max="8" width="13.83203125" style="1" customWidth="1"/>
    <col min="9" max="11" width="10.1640625" style="1" bestFit="1" customWidth="1"/>
    <col min="12" max="12" width="14.33203125" style="1" customWidth="1"/>
    <col min="13" max="13" width="16.1640625" style="1" customWidth="1"/>
    <col min="14" max="15" width="15.5" style="1" customWidth="1"/>
    <col min="16" max="16" width="14.5" style="1" customWidth="1"/>
    <col min="17" max="17" width="15.6640625" style="1" customWidth="1"/>
    <col min="18" max="16384" width="11.5" style="1"/>
  </cols>
  <sheetData>
    <row r="1" spans="1:17" ht="19">
      <c r="D1" s="61"/>
      <c r="E1" s="61"/>
      <c r="F1" s="61"/>
      <c r="G1" s="61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12" customHeight="1">
      <c r="B2" s="674" t="s">
        <v>595</v>
      </c>
      <c r="C2" s="674"/>
      <c r="D2" s="672"/>
      <c r="E2" s="672"/>
      <c r="F2" s="672"/>
      <c r="G2" s="672"/>
      <c r="H2" s="672"/>
      <c r="I2" s="672"/>
      <c r="J2" s="672"/>
      <c r="K2" s="153"/>
      <c r="L2" s="153"/>
      <c r="M2" s="28"/>
      <c r="N2" s="28"/>
      <c r="O2" s="28"/>
      <c r="P2" s="28"/>
      <c r="Q2" s="56"/>
    </row>
    <row r="3" spans="1:17" ht="73" customHeight="1">
      <c r="B3" s="674"/>
      <c r="C3" s="674"/>
      <c r="D3" s="660"/>
      <c r="E3" s="660"/>
      <c r="F3" s="660"/>
      <c r="G3" s="660"/>
      <c r="H3" s="660"/>
      <c r="I3" s="660"/>
      <c r="J3" s="660"/>
      <c r="K3" s="148"/>
      <c r="L3" s="148"/>
      <c r="M3" s="58"/>
      <c r="N3" s="58"/>
      <c r="O3" s="58"/>
      <c r="P3" s="58"/>
      <c r="Q3" s="26"/>
    </row>
    <row r="4" spans="1:17" ht="22" customHeight="1" thickBot="1">
      <c r="B4" s="259" t="s">
        <v>64</v>
      </c>
      <c r="D4" s="660"/>
      <c r="E4" s="660"/>
      <c r="F4" s="660"/>
      <c r="G4" s="660"/>
      <c r="H4" s="660"/>
      <c r="I4" s="660"/>
      <c r="J4" s="660"/>
      <c r="K4" s="148"/>
      <c r="L4" s="148"/>
      <c r="M4" s="58"/>
      <c r="N4" s="58"/>
      <c r="O4" s="58"/>
      <c r="P4" s="58"/>
      <c r="Q4" s="27"/>
    </row>
    <row r="5" spans="1:17" ht="88" customHeight="1">
      <c r="B5" s="395" t="s">
        <v>412</v>
      </c>
      <c r="C5" s="396" t="s">
        <v>399</v>
      </c>
      <c r="D5" s="396" t="s">
        <v>413</v>
      </c>
      <c r="E5" s="396" t="s">
        <v>473</v>
      </c>
      <c r="F5" s="396" t="s">
        <v>474</v>
      </c>
      <c r="G5" s="396" t="s">
        <v>475</v>
      </c>
      <c r="H5" s="396" t="s">
        <v>476</v>
      </c>
      <c r="I5" s="396" t="s">
        <v>477</v>
      </c>
      <c r="J5" s="396" t="s">
        <v>478</v>
      </c>
      <c r="K5" s="396" t="s">
        <v>479</v>
      </c>
      <c r="L5" s="396" t="s">
        <v>480</v>
      </c>
      <c r="M5" s="396" t="s">
        <v>481</v>
      </c>
      <c r="N5" s="396" t="s">
        <v>482</v>
      </c>
      <c r="O5" s="396" t="s">
        <v>483</v>
      </c>
      <c r="P5" s="396" t="s">
        <v>484</v>
      </c>
      <c r="Q5" s="397" t="s">
        <v>485</v>
      </c>
    </row>
    <row r="6" spans="1:17" s="478" customFormat="1" ht="15">
      <c r="A6" s="472"/>
      <c r="B6" s="473" t="s">
        <v>227</v>
      </c>
      <c r="C6" s="474" t="s">
        <v>228</v>
      </c>
      <c r="D6" s="474" t="s">
        <v>105</v>
      </c>
      <c r="E6" s="499">
        <v>52129</v>
      </c>
      <c r="F6" s="499">
        <v>36094</v>
      </c>
      <c r="G6" s="499">
        <v>88223</v>
      </c>
      <c r="H6" s="500">
        <v>0.50817069999999998</v>
      </c>
      <c r="I6" s="499">
        <v>301429</v>
      </c>
      <c r="J6" s="564">
        <v>1.7362500000000001</v>
      </c>
      <c r="K6" s="499">
        <v>146</v>
      </c>
      <c r="L6" s="499">
        <v>1661</v>
      </c>
      <c r="M6" s="499">
        <v>35744</v>
      </c>
      <c r="N6" s="586">
        <v>0.20588999999999999</v>
      </c>
      <c r="O6" s="499">
        <v>738.81768999999997</v>
      </c>
      <c r="P6" s="499">
        <v>153</v>
      </c>
      <c r="Q6" s="525">
        <v>476</v>
      </c>
    </row>
    <row r="7" spans="1:17" s="478" customFormat="1" ht="15">
      <c r="A7" s="472"/>
      <c r="B7" s="282" t="s">
        <v>78</v>
      </c>
      <c r="C7" s="283" t="s">
        <v>79</v>
      </c>
      <c r="D7" s="283" t="s">
        <v>80</v>
      </c>
      <c r="E7" s="284">
        <v>31759</v>
      </c>
      <c r="F7" s="284">
        <v>11625</v>
      </c>
      <c r="G7" s="284">
        <v>43384</v>
      </c>
      <c r="H7" s="502">
        <v>0.6787128</v>
      </c>
      <c r="I7" s="284">
        <v>68514</v>
      </c>
      <c r="J7" s="566">
        <v>1.07185</v>
      </c>
      <c r="K7" s="284">
        <v>405</v>
      </c>
      <c r="L7" s="284">
        <v>1618</v>
      </c>
      <c r="M7" s="284">
        <v>33938</v>
      </c>
      <c r="N7" s="587">
        <v>0.53093999999999997</v>
      </c>
      <c r="O7" s="284">
        <v>1446.63257</v>
      </c>
      <c r="P7" s="284">
        <v>0</v>
      </c>
      <c r="Q7" s="526">
        <v>0</v>
      </c>
    </row>
    <row r="8" spans="1:17" s="478" customFormat="1" ht="15">
      <c r="A8" s="472"/>
      <c r="B8" s="282" t="s">
        <v>103</v>
      </c>
      <c r="C8" s="283" t="s">
        <v>104</v>
      </c>
      <c r="D8" s="283" t="s">
        <v>105</v>
      </c>
      <c r="E8" s="284">
        <v>6191</v>
      </c>
      <c r="F8" s="284">
        <v>2535</v>
      </c>
      <c r="G8" s="284">
        <v>8726</v>
      </c>
      <c r="H8" s="502">
        <v>0.24085010000000001</v>
      </c>
      <c r="I8" s="284">
        <v>42689</v>
      </c>
      <c r="J8" s="566">
        <v>1.17828</v>
      </c>
      <c r="K8" s="283" t="s">
        <v>296</v>
      </c>
      <c r="L8" s="283" t="s">
        <v>296</v>
      </c>
      <c r="M8" s="284">
        <v>730</v>
      </c>
      <c r="N8" s="587">
        <v>2.0150000000000001E-2</v>
      </c>
      <c r="O8" s="284">
        <v>62.660939999999997</v>
      </c>
      <c r="P8" s="284">
        <v>4826</v>
      </c>
      <c r="Q8" s="526">
        <v>6039</v>
      </c>
    </row>
    <row r="9" spans="1:17" s="478" customFormat="1" ht="15">
      <c r="A9" s="472"/>
      <c r="B9" s="282" t="s">
        <v>81</v>
      </c>
      <c r="C9" s="283" t="s">
        <v>82</v>
      </c>
      <c r="D9" s="283" t="s">
        <v>80</v>
      </c>
      <c r="E9" s="284">
        <v>31463</v>
      </c>
      <c r="F9" s="284">
        <v>34870</v>
      </c>
      <c r="G9" s="284">
        <v>66333</v>
      </c>
      <c r="H9" s="502">
        <v>0.45050630000000003</v>
      </c>
      <c r="I9" s="284">
        <v>286896</v>
      </c>
      <c r="J9" s="566">
        <v>1.94848</v>
      </c>
      <c r="K9" s="284">
        <v>1491</v>
      </c>
      <c r="L9" s="284">
        <v>14135</v>
      </c>
      <c r="M9" s="284">
        <v>25014</v>
      </c>
      <c r="N9" s="587">
        <v>0.16988</v>
      </c>
      <c r="O9" s="284">
        <v>530.18227999999999</v>
      </c>
      <c r="P9" s="284">
        <v>31034</v>
      </c>
      <c r="Q9" s="526">
        <v>19619</v>
      </c>
    </row>
    <row r="10" spans="1:17" s="478" customFormat="1" ht="15">
      <c r="A10" s="472"/>
      <c r="B10" s="282" t="s">
        <v>83</v>
      </c>
      <c r="C10" s="283" t="s">
        <v>84</v>
      </c>
      <c r="D10" s="283" t="s">
        <v>80</v>
      </c>
      <c r="E10" s="284">
        <v>36286</v>
      </c>
      <c r="F10" s="284">
        <v>8260</v>
      </c>
      <c r="G10" s="284">
        <v>44546</v>
      </c>
      <c r="H10" s="502">
        <v>0.87959089999999995</v>
      </c>
      <c r="I10" s="284">
        <v>74848</v>
      </c>
      <c r="J10" s="566">
        <v>1.4779199999999999</v>
      </c>
      <c r="K10" s="284">
        <v>720</v>
      </c>
      <c r="L10" s="284">
        <v>10436</v>
      </c>
      <c r="M10" s="284">
        <v>84672</v>
      </c>
      <c r="N10" s="587">
        <v>1.67191</v>
      </c>
      <c r="O10" s="284">
        <v>4233.6000000000004</v>
      </c>
      <c r="P10" s="284">
        <v>6112</v>
      </c>
      <c r="Q10" s="526">
        <v>6775</v>
      </c>
    </row>
    <row r="11" spans="1:17" s="478" customFormat="1" ht="15">
      <c r="A11" s="472"/>
      <c r="B11" s="282" t="s">
        <v>85</v>
      </c>
      <c r="C11" s="283" t="s">
        <v>86</v>
      </c>
      <c r="D11" s="283" t="s">
        <v>80</v>
      </c>
      <c r="E11" s="284">
        <v>6054</v>
      </c>
      <c r="F11" s="284">
        <v>18109</v>
      </c>
      <c r="G11" s="284">
        <v>24163</v>
      </c>
      <c r="H11" s="502">
        <v>0.40102569999999998</v>
      </c>
      <c r="I11" s="284">
        <v>60429</v>
      </c>
      <c r="J11" s="566">
        <v>1.00292</v>
      </c>
      <c r="K11" s="284">
        <v>324</v>
      </c>
      <c r="L11" s="284">
        <v>1753</v>
      </c>
      <c r="M11" s="284">
        <v>7059</v>
      </c>
      <c r="N11" s="587">
        <v>0.11716</v>
      </c>
      <c r="O11" s="284">
        <v>423.96395999999999</v>
      </c>
      <c r="P11" s="284">
        <v>4240</v>
      </c>
      <c r="Q11" s="526">
        <v>5556</v>
      </c>
    </row>
    <row r="12" spans="1:17" s="478" customFormat="1" ht="15">
      <c r="A12" s="472"/>
      <c r="B12" s="282" t="s">
        <v>106</v>
      </c>
      <c r="C12" s="283" t="s">
        <v>107</v>
      </c>
      <c r="D12" s="283" t="s">
        <v>105</v>
      </c>
      <c r="E12" s="284">
        <v>7271</v>
      </c>
      <c r="F12" s="284">
        <v>9583</v>
      </c>
      <c r="G12" s="284">
        <v>16854</v>
      </c>
      <c r="H12" s="502">
        <v>0.58101210000000003</v>
      </c>
      <c r="I12" s="284">
        <v>14784</v>
      </c>
      <c r="J12" s="566">
        <v>0.50965000000000005</v>
      </c>
      <c r="K12" s="284">
        <v>126</v>
      </c>
      <c r="L12" s="284">
        <v>2015</v>
      </c>
      <c r="M12" s="284">
        <v>3900</v>
      </c>
      <c r="N12" s="587">
        <v>0.13444999999999999</v>
      </c>
      <c r="O12" s="284">
        <v>380.11696000000001</v>
      </c>
      <c r="P12" s="284">
        <v>2183</v>
      </c>
      <c r="Q12" s="526">
        <v>1860</v>
      </c>
    </row>
    <row r="13" spans="1:17" s="478" customFormat="1" ht="15">
      <c r="A13" s="472"/>
      <c r="B13" s="282" t="s">
        <v>164</v>
      </c>
      <c r="C13" s="283" t="s">
        <v>165</v>
      </c>
      <c r="D13" s="283" t="s">
        <v>105</v>
      </c>
      <c r="E13" s="284">
        <v>24964</v>
      </c>
      <c r="F13" s="284">
        <v>39471</v>
      </c>
      <c r="G13" s="284">
        <v>64435</v>
      </c>
      <c r="H13" s="502">
        <v>0.70855970000000001</v>
      </c>
      <c r="I13" s="284">
        <v>104061</v>
      </c>
      <c r="J13" s="566">
        <v>1.1443099999999999</v>
      </c>
      <c r="K13" s="284">
        <v>410</v>
      </c>
      <c r="L13" s="284">
        <v>13653</v>
      </c>
      <c r="M13" s="284">
        <v>30299</v>
      </c>
      <c r="N13" s="587">
        <v>0.33317999999999998</v>
      </c>
      <c r="O13" s="284">
        <v>1094.22174</v>
      </c>
      <c r="P13" s="284">
        <v>5733</v>
      </c>
      <c r="Q13" s="526">
        <v>10332</v>
      </c>
    </row>
    <row r="14" spans="1:17" s="478" customFormat="1" ht="15">
      <c r="A14" s="472"/>
      <c r="B14" s="282" t="s">
        <v>108</v>
      </c>
      <c r="C14" s="283" t="s">
        <v>109</v>
      </c>
      <c r="D14" s="283" t="s">
        <v>105</v>
      </c>
      <c r="E14" s="284">
        <v>37732</v>
      </c>
      <c r="F14" s="284">
        <v>4030</v>
      </c>
      <c r="G14" s="284">
        <v>41762</v>
      </c>
      <c r="H14" s="502">
        <v>0.27382220000000002</v>
      </c>
      <c r="I14" s="284">
        <v>411398</v>
      </c>
      <c r="J14" s="566">
        <v>2.6974300000000002</v>
      </c>
      <c r="K14" s="284">
        <v>1189</v>
      </c>
      <c r="L14" s="284">
        <v>7888</v>
      </c>
      <c r="M14" s="284">
        <v>46654</v>
      </c>
      <c r="N14" s="587">
        <v>0.30590000000000001</v>
      </c>
      <c r="O14" s="284">
        <v>2332.6999999999998</v>
      </c>
      <c r="P14" s="284">
        <v>74</v>
      </c>
      <c r="Q14" s="526">
        <v>216</v>
      </c>
    </row>
    <row r="15" spans="1:17" s="478" customFormat="1" ht="15">
      <c r="A15" s="472"/>
      <c r="B15" s="282" t="s">
        <v>110</v>
      </c>
      <c r="C15" s="283" t="s">
        <v>111</v>
      </c>
      <c r="D15" s="283" t="s">
        <v>105</v>
      </c>
      <c r="E15" s="284">
        <v>88127</v>
      </c>
      <c r="F15" s="284">
        <v>55775</v>
      </c>
      <c r="G15" s="284">
        <v>143902</v>
      </c>
      <c r="H15" s="502">
        <v>0.52633660000000004</v>
      </c>
      <c r="I15" s="284">
        <v>719229</v>
      </c>
      <c r="J15" s="566">
        <v>2.6306600000000002</v>
      </c>
      <c r="K15" s="284">
        <v>1036</v>
      </c>
      <c r="L15" s="284">
        <v>30692</v>
      </c>
      <c r="M15" s="284">
        <v>60168</v>
      </c>
      <c r="N15" s="587">
        <v>0.22006999999999999</v>
      </c>
      <c r="O15" s="284">
        <v>772.07750999999996</v>
      </c>
      <c r="P15" s="284">
        <v>66152</v>
      </c>
      <c r="Q15" s="526">
        <v>42060</v>
      </c>
    </row>
    <row r="16" spans="1:17" s="478" customFormat="1" ht="15">
      <c r="A16" s="472"/>
      <c r="B16" s="282" t="s">
        <v>112</v>
      </c>
      <c r="C16" s="283" t="s">
        <v>113</v>
      </c>
      <c r="D16" s="283" t="s">
        <v>105</v>
      </c>
      <c r="E16" s="284">
        <v>13019</v>
      </c>
      <c r="F16" s="284">
        <v>3975</v>
      </c>
      <c r="G16" s="284">
        <v>16994</v>
      </c>
      <c r="H16" s="502">
        <v>0.19095239999999999</v>
      </c>
      <c r="I16" s="284">
        <v>71063</v>
      </c>
      <c r="J16" s="566">
        <v>0.79849999999999999</v>
      </c>
      <c r="K16" s="284">
        <v>418</v>
      </c>
      <c r="L16" s="284">
        <v>2775</v>
      </c>
      <c r="M16" s="284">
        <v>21994</v>
      </c>
      <c r="N16" s="587">
        <v>0.24712999999999999</v>
      </c>
      <c r="O16" s="284">
        <v>901.39344000000006</v>
      </c>
      <c r="P16" s="284">
        <v>5399</v>
      </c>
      <c r="Q16" s="526">
        <v>13790</v>
      </c>
    </row>
    <row r="17" spans="1:17" s="478" customFormat="1" ht="15">
      <c r="A17" s="472"/>
      <c r="B17" s="282" t="s">
        <v>114</v>
      </c>
      <c r="C17" s="283" t="s">
        <v>115</v>
      </c>
      <c r="D17" s="283" t="s">
        <v>105</v>
      </c>
      <c r="E17" s="284">
        <v>73533</v>
      </c>
      <c r="F17" s="284">
        <v>20417</v>
      </c>
      <c r="G17" s="284">
        <v>93950</v>
      </c>
      <c r="H17" s="502">
        <v>0.39375690000000002</v>
      </c>
      <c r="I17" s="284">
        <v>278601</v>
      </c>
      <c r="J17" s="566">
        <v>1.1676500000000001</v>
      </c>
      <c r="K17" s="284">
        <v>477</v>
      </c>
      <c r="L17" s="284">
        <v>1845</v>
      </c>
      <c r="M17" s="284">
        <v>56476</v>
      </c>
      <c r="N17" s="587">
        <v>0.23669999999999999</v>
      </c>
      <c r="O17" s="284">
        <v>984.76023999999995</v>
      </c>
      <c r="P17" s="284">
        <v>105</v>
      </c>
      <c r="Q17" s="526">
        <v>178</v>
      </c>
    </row>
    <row r="18" spans="1:17" s="478" customFormat="1" ht="15">
      <c r="A18" s="472"/>
      <c r="B18" s="282" t="s">
        <v>116</v>
      </c>
      <c r="C18" s="283" t="s">
        <v>117</v>
      </c>
      <c r="D18" s="283" t="s">
        <v>105</v>
      </c>
      <c r="E18" s="284">
        <v>16098</v>
      </c>
      <c r="F18" s="284">
        <v>4886</v>
      </c>
      <c r="G18" s="284">
        <v>20984</v>
      </c>
      <c r="H18" s="502">
        <v>0.25730510000000001</v>
      </c>
      <c r="I18" s="284">
        <v>181321</v>
      </c>
      <c r="J18" s="566">
        <v>2.2233499999999999</v>
      </c>
      <c r="K18" s="284">
        <v>513</v>
      </c>
      <c r="L18" s="284">
        <v>703</v>
      </c>
      <c r="M18" s="284">
        <v>16752</v>
      </c>
      <c r="N18" s="587">
        <v>0.20541000000000001</v>
      </c>
      <c r="O18" s="284">
        <v>644.30768999999998</v>
      </c>
      <c r="P18" s="284">
        <v>9527</v>
      </c>
      <c r="Q18" s="526">
        <v>15655</v>
      </c>
    </row>
    <row r="19" spans="1:17" s="478" customFormat="1" ht="15">
      <c r="A19" s="472"/>
      <c r="B19" s="282" t="s">
        <v>248</v>
      </c>
      <c r="C19" s="283" t="s">
        <v>615</v>
      </c>
      <c r="D19" s="283" t="s">
        <v>105</v>
      </c>
      <c r="E19" s="284">
        <v>23593</v>
      </c>
      <c r="F19" s="284">
        <v>15421</v>
      </c>
      <c r="G19" s="284">
        <v>39014</v>
      </c>
      <c r="H19" s="502">
        <v>0.55957319999999999</v>
      </c>
      <c r="I19" s="284">
        <v>125641</v>
      </c>
      <c r="J19" s="566">
        <v>1.8020499999999999</v>
      </c>
      <c r="K19" s="284">
        <v>145</v>
      </c>
      <c r="L19" s="283" t="s">
        <v>296</v>
      </c>
      <c r="M19" s="284">
        <v>16833</v>
      </c>
      <c r="N19" s="587">
        <v>0.24143000000000001</v>
      </c>
      <c r="O19" s="284">
        <v>642.48091999999997</v>
      </c>
      <c r="P19" s="284">
        <v>11637</v>
      </c>
      <c r="Q19" s="526">
        <v>6542</v>
      </c>
    </row>
    <row r="20" spans="1:17" s="478" customFormat="1" ht="15">
      <c r="A20" s="472"/>
      <c r="B20" s="282" t="s">
        <v>235</v>
      </c>
      <c r="C20" s="283" t="s">
        <v>236</v>
      </c>
      <c r="D20" s="283" t="s">
        <v>105</v>
      </c>
      <c r="E20" s="284">
        <v>3192</v>
      </c>
      <c r="F20" s="284">
        <v>1111</v>
      </c>
      <c r="G20" s="284">
        <v>4303</v>
      </c>
      <c r="H20" s="502">
        <v>0.1940211</v>
      </c>
      <c r="I20" s="284">
        <v>26033</v>
      </c>
      <c r="J20" s="566">
        <v>1.1738200000000001</v>
      </c>
      <c r="K20" s="284">
        <v>375</v>
      </c>
      <c r="L20" s="284">
        <v>2833</v>
      </c>
      <c r="M20" s="284">
        <v>637</v>
      </c>
      <c r="N20" s="587">
        <v>2.8719999999999999E-2</v>
      </c>
      <c r="O20" s="284">
        <v>70.777780000000007</v>
      </c>
      <c r="P20" s="284">
        <v>644</v>
      </c>
      <c r="Q20" s="526">
        <v>1956</v>
      </c>
    </row>
    <row r="21" spans="1:17" s="478" customFormat="1" ht="15">
      <c r="A21" s="472"/>
      <c r="B21" s="282" t="s">
        <v>118</v>
      </c>
      <c r="C21" s="283" t="s">
        <v>119</v>
      </c>
      <c r="D21" s="283" t="s">
        <v>105</v>
      </c>
      <c r="E21" s="284">
        <v>94067</v>
      </c>
      <c r="F21" s="284">
        <v>10536</v>
      </c>
      <c r="G21" s="284">
        <v>104603</v>
      </c>
      <c r="H21" s="502">
        <v>0.87174249999999998</v>
      </c>
      <c r="I21" s="284">
        <v>222355</v>
      </c>
      <c r="J21" s="566">
        <v>1.85307</v>
      </c>
      <c r="K21" s="284">
        <v>761</v>
      </c>
      <c r="L21" s="284">
        <v>19173</v>
      </c>
      <c r="M21" s="284">
        <v>46322</v>
      </c>
      <c r="N21" s="587">
        <v>0.38603999999999999</v>
      </c>
      <c r="O21" s="284">
        <v>1293.9106099999999</v>
      </c>
      <c r="P21" s="284">
        <v>0</v>
      </c>
      <c r="Q21" s="526">
        <v>293</v>
      </c>
    </row>
    <row r="22" spans="1:17" s="478" customFormat="1" ht="15">
      <c r="A22" s="472"/>
      <c r="B22" s="282" t="s">
        <v>204</v>
      </c>
      <c r="C22" s="283" t="s">
        <v>205</v>
      </c>
      <c r="D22" s="283" t="s">
        <v>206</v>
      </c>
      <c r="E22" s="284">
        <v>48291</v>
      </c>
      <c r="F22" s="284">
        <v>15891</v>
      </c>
      <c r="G22" s="284">
        <v>64182</v>
      </c>
      <c r="H22" s="502">
        <v>1.0319479</v>
      </c>
      <c r="I22" s="284">
        <v>330041</v>
      </c>
      <c r="J22" s="566">
        <v>5.3065499999999997</v>
      </c>
      <c r="K22" s="284">
        <v>311</v>
      </c>
      <c r="L22" s="283" t="s">
        <v>296</v>
      </c>
      <c r="M22" s="284">
        <v>16432</v>
      </c>
      <c r="N22" s="587">
        <v>0.26419999999999999</v>
      </c>
      <c r="O22" s="284">
        <v>448.22694999999999</v>
      </c>
      <c r="P22" s="284">
        <v>0</v>
      </c>
      <c r="Q22" s="526">
        <v>0</v>
      </c>
    </row>
    <row r="23" spans="1:17" s="478" customFormat="1" ht="15">
      <c r="A23" s="472"/>
      <c r="B23" s="282" t="s">
        <v>162</v>
      </c>
      <c r="C23" s="283" t="s">
        <v>163</v>
      </c>
      <c r="D23" s="283" t="s">
        <v>105</v>
      </c>
      <c r="E23" s="284">
        <v>434792</v>
      </c>
      <c r="F23" s="284">
        <v>265404</v>
      </c>
      <c r="G23" s="284">
        <v>700196</v>
      </c>
      <c r="H23" s="502">
        <v>0.61238599999999999</v>
      </c>
      <c r="I23" s="284">
        <v>2009670</v>
      </c>
      <c r="J23" s="566">
        <v>1.7576400000000001</v>
      </c>
      <c r="K23" s="283" t="s">
        <v>296</v>
      </c>
      <c r="L23" s="283" t="s">
        <v>296</v>
      </c>
      <c r="M23" s="284">
        <v>904351</v>
      </c>
      <c r="N23" s="587">
        <v>0.79093999999999998</v>
      </c>
      <c r="O23" s="284">
        <v>1987.5846200000001</v>
      </c>
      <c r="P23" s="284">
        <v>2058</v>
      </c>
      <c r="Q23" s="526">
        <v>1278</v>
      </c>
    </row>
    <row r="24" spans="1:17" s="478" customFormat="1" ht="15">
      <c r="A24" s="472"/>
      <c r="B24" s="282" t="s">
        <v>229</v>
      </c>
      <c r="C24" s="283" t="s">
        <v>230</v>
      </c>
      <c r="D24" s="283" t="s">
        <v>105</v>
      </c>
      <c r="E24" s="284">
        <v>20615</v>
      </c>
      <c r="F24" s="284">
        <v>11423</v>
      </c>
      <c r="G24" s="284">
        <v>32038</v>
      </c>
      <c r="H24" s="502">
        <v>0.4051187</v>
      </c>
      <c r="I24" s="284">
        <v>73366</v>
      </c>
      <c r="J24" s="566">
        <v>0.92771000000000003</v>
      </c>
      <c r="K24" s="284">
        <v>354</v>
      </c>
      <c r="L24" s="284">
        <v>5475</v>
      </c>
      <c r="M24" s="284">
        <v>18546</v>
      </c>
      <c r="N24" s="587">
        <v>0.23451</v>
      </c>
      <c r="O24" s="284">
        <v>1030.3333299999999</v>
      </c>
      <c r="P24" s="284">
        <v>0</v>
      </c>
      <c r="Q24" s="526">
        <v>226</v>
      </c>
    </row>
    <row r="25" spans="1:17" s="478" customFormat="1" ht="15">
      <c r="A25" s="472"/>
      <c r="B25" s="282" t="s">
        <v>120</v>
      </c>
      <c r="C25" s="283" t="s">
        <v>121</v>
      </c>
      <c r="D25" s="283" t="s">
        <v>105</v>
      </c>
      <c r="E25" s="284">
        <v>11898</v>
      </c>
      <c r="F25" s="284">
        <v>20363</v>
      </c>
      <c r="G25" s="284">
        <v>32261</v>
      </c>
      <c r="H25" s="502">
        <v>0.35970249999999998</v>
      </c>
      <c r="I25" s="284">
        <v>77493</v>
      </c>
      <c r="J25" s="566">
        <v>0.86402999999999996</v>
      </c>
      <c r="K25" s="284">
        <v>1492</v>
      </c>
      <c r="L25" s="284">
        <v>8826</v>
      </c>
      <c r="M25" s="284">
        <v>35377</v>
      </c>
      <c r="N25" s="587">
        <v>0.39445000000000002</v>
      </c>
      <c r="O25" s="284">
        <v>1837.76623</v>
      </c>
      <c r="P25" s="284">
        <v>5278</v>
      </c>
      <c r="Q25" s="526">
        <v>6921</v>
      </c>
    </row>
    <row r="26" spans="1:17" s="478" customFormat="1" ht="15">
      <c r="A26" s="472"/>
      <c r="B26" s="282" t="s">
        <v>122</v>
      </c>
      <c r="C26" s="283" t="s">
        <v>123</v>
      </c>
      <c r="D26" s="283" t="s">
        <v>105</v>
      </c>
      <c r="E26" s="284">
        <v>33346</v>
      </c>
      <c r="F26" s="284">
        <v>12237</v>
      </c>
      <c r="G26" s="284">
        <v>45583</v>
      </c>
      <c r="H26" s="502">
        <v>0.91073110000000002</v>
      </c>
      <c r="I26" s="284">
        <v>40555</v>
      </c>
      <c r="J26" s="566">
        <v>0.81027000000000005</v>
      </c>
      <c r="K26" s="284">
        <v>31</v>
      </c>
      <c r="L26" s="284">
        <v>427</v>
      </c>
      <c r="M26" s="284">
        <v>100062</v>
      </c>
      <c r="N26" s="587">
        <v>1.9992000000000001</v>
      </c>
      <c r="O26" s="284">
        <v>4186.6945599999999</v>
      </c>
      <c r="P26" s="284">
        <v>18</v>
      </c>
      <c r="Q26" s="526">
        <v>11</v>
      </c>
    </row>
    <row r="27" spans="1:17" s="478" customFormat="1" ht="15">
      <c r="A27" s="472"/>
      <c r="B27" s="282" t="s">
        <v>87</v>
      </c>
      <c r="C27" s="283" t="s">
        <v>88</v>
      </c>
      <c r="D27" s="283" t="s">
        <v>80</v>
      </c>
      <c r="E27" s="284">
        <v>35264</v>
      </c>
      <c r="F27" s="284">
        <v>24893</v>
      </c>
      <c r="G27" s="284">
        <v>60157</v>
      </c>
      <c r="H27" s="502">
        <v>0.52124599999999999</v>
      </c>
      <c r="I27" s="284">
        <v>228320</v>
      </c>
      <c r="J27" s="566">
        <v>1.97834</v>
      </c>
      <c r="K27" s="284">
        <v>201</v>
      </c>
      <c r="L27" s="284">
        <v>4216</v>
      </c>
      <c r="M27" s="284">
        <v>62767</v>
      </c>
      <c r="N27" s="587">
        <v>0.54386000000000001</v>
      </c>
      <c r="O27" s="284">
        <v>1589.8429599999999</v>
      </c>
      <c r="P27" s="284">
        <v>3</v>
      </c>
      <c r="Q27" s="526">
        <v>1</v>
      </c>
    </row>
    <row r="28" spans="1:17" s="478" customFormat="1" ht="15">
      <c r="A28" s="472"/>
      <c r="B28" s="282" t="s">
        <v>124</v>
      </c>
      <c r="C28" s="283" t="s">
        <v>125</v>
      </c>
      <c r="D28" s="283" t="s">
        <v>105</v>
      </c>
      <c r="E28" s="284">
        <v>60837</v>
      </c>
      <c r="F28" s="284">
        <v>19846</v>
      </c>
      <c r="G28" s="284">
        <v>80683</v>
      </c>
      <c r="H28" s="502">
        <v>0.23678199999999999</v>
      </c>
      <c r="I28" s="284">
        <v>199684</v>
      </c>
      <c r="J28" s="566">
        <v>0.58601999999999999</v>
      </c>
      <c r="K28" s="284">
        <v>5175</v>
      </c>
      <c r="L28" s="284">
        <v>17694</v>
      </c>
      <c r="M28" s="284">
        <v>97803</v>
      </c>
      <c r="N28" s="587">
        <v>0.28702</v>
      </c>
      <c r="O28" s="284">
        <v>662.93634999999995</v>
      </c>
      <c r="P28" s="284">
        <v>27757</v>
      </c>
      <c r="Q28" s="526">
        <v>38535</v>
      </c>
    </row>
    <row r="29" spans="1:17" s="478" customFormat="1" ht="15">
      <c r="A29" s="472"/>
      <c r="B29" s="282" t="s">
        <v>126</v>
      </c>
      <c r="C29" s="283" t="s">
        <v>127</v>
      </c>
      <c r="D29" s="283" t="s">
        <v>105</v>
      </c>
      <c r="E29" s="284">
        <v>51294</v>
      </c>
      <c r="F29" s="284">
        <v>40234</v>
      </c>
      <c r="G29" s="284">
        <v>91528</v>
      </c>
      <c r="H29" s="502">
        <v>0.54756039999999995</v>
      </c>
      <c r="I29" s="284">
        <v>273551</v>
      </c>
      <c r="J29" s="566">
        <v>1.6365000000000001</v>
      </c>
      <c r="K29" s="284">
        <v>811</v>
      </c>
      <c r="L29" s="284">
        <v>15127</v>
      </c>
      <c r="M29" s="284">
        <v>67723</v>
      </c>
      <c r="N29" s="587">
        <v>0.40515000000000001</v>
      </c>
      <c r="O29" s="284">
        <v>1109.6673800000001</v>
      </c>
      <c r="P29" s="284">
        <v>13447</v>
      </c>
      <c r="Q29" s="526">
        <v>27185</v>
      </c>
    </row>
    <row r="30" spans="1:17" s="478" customFormat="1" ht="15">
      <c r="A30" s="472"/>
      <c r="B30" s="282" t="s">
        <v>128</v>
      </c>
      <c r="C30" s="283" t="s">
        <v>129</v>
      </c>
      <c r="D30" s="283" t="s">
        <v>105</v>
      </c>
      <c r="E30" s="284">
        <v>6768</v>
      </c>
      <c r="F30" s="284">
        <v>12186</v>
      </c>
      <c r="G30" s="284">
        <v>18954</v>
      </c>
      <c r="H30" s="502">
        <v>0.43378949999999999</v>
      </c>
      <c r="I30" s="284">
        <v>57792</v>
      </c>
      <c r="J30" s="566">
        <v>1.3226500000000001</v>
      </c>
      <c r="K30" s="284">
        <v>1430</v>
      </c>
      <c r="L30" s="283" t="s">
        <v>296</v>
      </c>
      <c r="M30" s="284">
        <v>3377</v>
      </c>
      <c r="N30" s="587">
        <v>7.7289999999999998E-2</v>
      </c>
      <c r="O30" s="284">
        <v>234.02633</v>
      </c>
      <c r="P30" s="284">
        <v>3675</v>
      </c>
      <c r="Q30" s="526">
        <v>5375</v>
      </c>
    </row>
    <row r="31" spans="1:17" s="478" customFormat="1" ht="15">
      <c r="A31" s="472"/>
      <c r="B31" s="282" t="s">
        <v>130</v>
      </c>
      <c r="C31" s="283" t="s">
        <v>131</v>
      </c>
      <c r="D31" s="283" t="s">
        <v>105</v>
      </c>
      <c r="E31" s="284">
        <v>11144</v>
      </c>
      <c r="F31" s="284">
        <v>2879</v>
      </c>
      <c r="G31" s="284">
        <v>14023</v>
      </c>
      <c r="H31" s="502">
        <v>0.28778120000000001</v>
      </c>
      <c r="I31" s="284">
        <v>15600</v>
      </c>
      <c r="J31" s="566">
        <v>0.32013999999999998</v>
      </c>
      <c r="K31" s="283" t="s">
        <v>296</v>
      </c>
      <c r="L31" s="283" t="s">
        <v>296</v>
      </c>
      <c r="M31" s="284">
        <v>7633</v>
      </c>
      <c r="N31" s="587">
        <v>0.15665000000000001</v>
      </c>
      <c r="O31" s="284">
        <v>848.11111000000005</v>
      </c>
      <c r="P31" s="284">
        <v>2071</v>
      </c>
      <c r="Q31" s="526">
        <v>7371</v>
      </c>
    </row>
    <row r="32" spans="1:17" s="478" customFormat="1" ht="15">
      <c r="A32" s="472"/>
      <c r="B32" s="282" t="s">
        <v>132</v>
      </c>
      <c r="C32" s="283" t="s">
        <v>133</v>
      </c>
      <c r="D32" s="283" t="s">
        <v>105</v>
      </c>
      <c r="E32" s="284">
        <v>189652</v>
      </c>
      <c r="F32" s="284">
        <v>35859</v>
      </c>
      <c r="G32" s="284">
        <v>225511</v>
      </c>
      <c r="H32" s="502">
        <v>0.68036890000000005</v>
      </c>
      <c r="I32" s="284">
        <v>498795</v>
      </c>
      <c r="J32" s="566">
        <v>1.5048699999999999</v>
      </c>
      <c r="K32" s="284">
        <v>16026</v>
      </c>
      <c r="L32" s="283" t="s">
        <v>296</v>
      </c>
      <c r="M32" s="284">
        <v>145372</v>
      </c>
      <c r="N32" s="587">
        <v>0.43858999999999998</v>
      </c>
      <c r="O32" s="284">
        <v>955.57746999999995</v>
      </c>
      <c r="P32" s="284">
        <v>1330</v>
      </c>
      <c r="Q32" s="526">
        <v>1389</v>
      </c>
    </row>
    <row r="33" spans="1:17" s="478" customFormat="1" ht="15">
      <c r="A33" s="472"/>
      <c r="B33" s="282" t="s">
        <v>89</v>
      </c>
      <c r="C33" s="283" t="s">
        <v>90</v>
      </c>
      <c r="D33" s="283" t="s">
        <v>80</v>
      </c>
      <c r="E33" s="284">
        <v>23680</v>
      </c>
      <c r="F33" s="284">
        <v>7184</v>
      </c>
      <c r="G33" s="284">
        <v>30864</v>
      </c>
      <c r="H33" s="502">
        <v>0.2562817</v>
      </c>
      <c r="I33" s="284">
        <v>202311</v>
      </c>
      <c r="J33" s="566">
        <v>1.67991</v>
      </c>
      <c r="K33" s="284">
        <v>1150</v>
      </c>
      <c r="L33" s="284">
        <v>8539</v>
      </c>
      <c r="M33" s="284">
        <v>27650</v>
      </c>
      <c r="N33" s="587">
        <v>0.22958999999999999</v>
      </c>
      <c r="O33" s="284">
        <v>663.38771999999994</v>
      </c>
      <c r="P33" s="284">
        <v>793</v>
      </c>
      <c r="Q33" s="526">
        <v>465</v>
      </c>
    </row>
    <row r="34" spans="1:17" s="478" customFormat="1" ht="15">
      <c r="A34" s="472"/>
      <c r="B34" s="282" t="s">
        <v>134</v>
      </c>
      <c r="C34" s="283" t="s">
        <v>135</v>
      </c>
      <c r="D34" s="283" t="s">
        <v>105</v>
      </c>
      <c r="E34" s="284">
        <v>15967</v>
      </c>
      <c r="F34" s="284">
        <v>3451</v>
      </c>
      <c r="G34" s="284">
        <v>19418</v>
      </c>
      <c r="H34" s="502">
        <v>0.40247899999999998</v>
      </c>
      <c r="I34" s="284">
        <v>76658</v>
      </c>
      <c r="J34" s="566">
        <v>1.5889</v>
      </c>
      <c r="K34" s="284">
        <v>266</v>
      </c>
      <c r="L34" s="284">
        <v>1742</v>
      </c>
      <c r="M34" s="284">
        <v>3523</v>
      </c>
      <c r="N34" s="587">
        <v>7.3020000000000002E-2</v>
      </c>
      <c r="O34" s="284">
        <v>303.70690000000002</v>
      </c>
      <c r="P34" s="284">
        <v>16</v>
      </c>
      <c r="Q34" s="526">
        <v>9</v>
      </c>
    </row>
    <row r="35" spans="1:17" s="478" customFormat="1" ht="15">
      <c r="A35" s="472"/>
      <c r="B35" s="282" t="s">
        <v>207</v>
      </c>
      <c r="C35" s="283" t="s">
        <v>208</v>
      </c>
      <c r="D35" s="283" t="s">
        <v>206</v>
      </c>
      <c r="E35" s="284">
        <v>4363</v>
      </c>
      <c r="F35" s="284">
        <v>45067</v>
      </c>
      <c r="G35" s="284">
        <v>49430</v>
      </c>
      <c r="H35" s="502">
        <v>11.0408756</v>
      </c>
      <c r="I35" s="284">
        <v>101019</v>
      </c>
      <c r="J35" s="566">
        <v>22.56399</v>
      </c>
      <c r="K35" s="284">
        <v>1126</v>
      </c>
      <c r="L35" s="283" t="s">
        <v>296</v>
      </c>
      <c r="M35" s="284">
        <v>5944</v>
      </c>
      <c r="N35" s="587">
        <v>1.3276699999999999</v>
      </c>
      <c r="O35" s="284">
        <v>1606.48649</v>
      </c>
      <c r="P35" s="284">
        <v>2001</v>
      </c>
      <c r="Q35" s="526">
        <v>1594</v>
      </c>
    </row>
    <row r="36" spans="1:17" s="478" customFormat="1" ht="15">
      <c r="A36" s="472"/>
      <c r="B36" s="282" t="s">
        <v>91</v>
      </c>
      <c r="C36" s="283" t="s">
        <v>92</v>
      </c>
      <c r="D36" s="283" t="s">
        <v>80</v>
      </c>
      <c r="E36" s="284">
        <v>24932</v>
      </c>
      <c r="F36" s="284">
        <v>17071</v>
      </c>
      <c r="G36" s="284">
        <v>42003</v>
      </c>
      <c r="H36" s="502">
        <v>0.44346259999999998</v>
      </c>
      <c r="I36" s="284">
        <v>301648</v>
      </c>
      <c r="J36" s="566">
        <v>3.1847599999999998</v>
      </c>
      <c r="K36" s="284">
        <v>6977</v>
      </c>
      <c r="L36" s="284">
        <v>20857</v>
      </c>
      <c r="M36" s="284">
        <v>61936</v>
      </c>
      <c r="N36" s="587">
        <v>0.65390999999999999</v>
      </c>
      <c r="O36" s="284">
        <v>995.75563</v>
      </c>
      <c r="P36" s="284">
        <v>13361</v>
      </c>
      <c r="Q36" s="526">
        <v>14855</v>
      </c>
    </row>
    <row r="37" spans="1:17" s="478" customFormat="1" ht="15">
      <c r="A37" s="472"/>
      <c r="B37" s="282" t="s">
        <v>136</v>
      </c>
      <c r="C37" s="283" t="s">
        <v>137</v>
      </c>
      <c r="D37" s="283" t="s">
        <v>105</v>
      </c>
      <c r="E37" s="284">
        <v>96975</v>
      </c>
      <c r="F37" s="284">
        <v>82708</v>
      </c>
      <c r="G37" s="284">
        <v>179683</v>
      </c>
      <c r="H37" s="502">
        <v>0.46020529999999998</v>
      </c>
      <c r="I37" s="284">
        <v>1035826</v>
      </c>
      <c r="J37" s="566">
        <v>2.6529600000000002</v>
      </c>
      <c r="K37" s="284">
        <v>7981</v>
      </c>
      <c r="L37" s="284">
        <v>50281</v>
      </c>
      <c r="M37" s="284">
        <v>318253</v>
      </c>
      <c r="N37" s="587">
        <v>0.81511</v>
      </c>
      <c r="O37" s="284">
        <v>2984.0881399999998</v>
      </c>
      <c r="P37" s="284">
        <v>5</v>
      </c>
      <c r="Q37" s="526">
        <v>649</v>
      </c>
    </row>
    <row r="38" spans="1:17" s="478" customFormat="1" ht="15">
      <c r="A38" s="472"/>
      <c r="B38" s="282" t="s">
        <v>138</v>
      </c>
      <c r="C38" s="283" t="s">
        <v>139</v>
      </c>
      <c r="D38" s="283" t="s">
        <v>105</v>
      </c>
      <c r="E38" s="284">
        <v>6929</v>
      </c>
      <c r="F38" s="284">
        <v>14757</v>
      </c>
      <c r="G38" s="284">
        <v>21686</v>
      </c>
      <c r="H38" s="502">
        <v>0.2902729</v>
      </c>
      <c r="I38" s="284">
        <v>-1</v>
      </c>
      <c r="J38" s="566">
        <v>-1.0000000000000001E-5</v>
      </c>
      <c r="K38" s="284">
        <v>93</v>
      </c>
      <c r="L38" s="284">
        <v>1014</v>
      </c>
      <c r="M38" s="284">
        <v>-1</v>
      </c>
      <c r="N38" s="587">
        <v>-1.0000000000000001E-5</v>
      </c>
      <c r="O38" s="284">
        <v>-6.4100000000000004E-2</v>
      </c>
      <c r="P38" s="284">
        <v>7073</v>
      </c>
      <c r="Q38" s="526">
        <v>5698</v>
      </c>
    </row>
    <row r="39" spans="1:17" s="478" customFormat="1" ht="15">
      <c r="A39" s="472"/>
      <c r="B39" s="282" t="s">
        <v>231</v>
      </c>
      <c r="C39" s="283" t="s">
        <v>232</v>
      </c>
      <c r="D39" s="283" t="s">
        <v>105</v>
      </c>
      <c r="E39" s="284">
        <v>47086</v>
      </c>
      <c r="F39" s="284">
        <v>45625</v>
      </c>
      <c r="G39" s="284">
        <v>92711</v>
      </c>
      <c r="H39" s="502">
        <v>0.39221499999999998</v>
      </c>
      <c r="I39" s="284">
        <v>420284</v>
      </c>
      <c r="J39" s="566">
        <v>1.7780199999999999</v>
      </c>
      <c r="K39" s="284">
        <v>43</v>
      </c>
      <c r="L39" s="284">
        <v>985</v>
      </c>
      <c r="M39" s="284">
        <v>137176</v>
      </c>
      <c r="N39" s="587">
        <v>0.58031999999999995</v>
      </c>
      <c r="O39" s="284">
        <v>2340.8873699999999</v>
      </c>
      <c r="P39" s="284">
        <v>247</v>
      </c>
      <c r="Q39" s="526">
        <v>1232</v>
      </c>
    </row>
    <row r="40" spans="1:17" s="478" customFormat="1" ht="15">
      <c r="A40" s="472"/>
      <c r="B40" s="282" t="s">
        <v>219</v>
      </c>
      <c r="C40" s="283" t="s">
        <v>220</v>
      </c>
      <c r="D40" s="283" t="s">
        <v>206</v>
      </c>
      <c r="E40" s="284">
        <v>5932</v>
      </c>
      <c r="F40" s="284">
        <v>1475</v>
      </c>
      <c r="G40" s="284">
        <v>7407</v>
      </c>
      <c r="H40" s="502">
        <v>0.76677019999999996</v>
      </c>
      <c r="I40" s="284">
        <v>45959</v>
      </c>
      <c r="J40" s="566">
        <v>4.7576599999999996</v>
      </c>
      <c r="K40" s="284">
        <v>195</v>
      </c>
      <c r="L40" s="284">
        <v>368</v>
      </c>
      <c r="M40" s="284">
        <v>20956</v>
      </c>
      <c r="N40" s="587">
        <v>2.1693600000000002</v>
      </c>
      <c r="O40" s="284">
        <v>2600</v>
      </c>
      <c r="P40" s="284">
        <v>2741</v>
      </c>
      <c r="Q40" s="526">
        <v>3926</v>
      </c>
    </row>
    <row r="41" spans="1:17" s="478" customFormat="1" ht="15">
      <c r="A41" s="472"/>
      <c r="B41" s="282" t="s">
        <v>243</v>
      </c>
      <c r="C41" s="283" t="s">
        <v>244</v>
      </c>
      <c r="D41" s="283" t="s">
        <v>206</v>
      </c>
      <c r="E41" s="284">
        <v>3378</v>
      </c>
      <c r="F41" s="284">
        <v>1269</v>
      </c>
      <c r="G41" s="284">
        <v>4647</v>
      </c>
      <c r="H41" s="502">
        <v>0.48993150000000002</v>
      </c>
      <c r="I41" s="284">
        <v>20833</v>
      </c>
      <c r="J41" s="566">
        <v>2.1964199999999998</v>
      </c>
      <c r="K41" s="284">
        <v>62</v>
      </c>
      <c r="L41" s="284">
        <v>222</v>
      </c>
      <c r="M41" s="284">
        <v>2236</v>
      </c>
      <c r="N41" s="587">
        <v>0.23574000000000001</v>
      </c>
      <c r="O41" s="284">
        <v>745.33333000000005</v>
      </c>
      <c r="P41" s="284">
        <v>538</v>
      </c>
      <c r="Q41" s="526">
        <v>907</v>
      </c>
    </row>
    <row r="42" spans="1:17" s="478" customFormat="1" ht="15">
      <c r="A42" s="472"/>
      <c r="B42" s="282" t="s">
        <v>245</v>
      </c>
      <c r="C42" s="283" t="s">
        <v>246</v>
      </c>
      <c r="D42" s="283" t="s">
        <v>247</v>
      </c>
      <c r="E42" s="284">
        <v>8296</v>
      </c>
      <c r="F42" s="284">
        <v>1063</v>
      </c>
      <c r="G42" s="284">
        <v>9359</v>
      </c>
      <c r="H42" s="502">
        <v>0.50238870000000002</v>
      </c>
      <c r="I42" s="284">
        <v>22789</v>
      </c>
      <c r="J42" s="566">
        <v>1.2233099999999999</v>
      </c>
      <c r="K42" s="284">
        <v>308</v>
      </c>
      <c r="L42" s="283" t="s">
        <v>296</v>
      </c>
      <c r="M42" s="284">
        <v>22</v>
      </c>
      <c r="N42" s="587">
        <v>1.1800000000000001E-3</v>
      </c>
      <c r="O42" s="284">
        <v>4.88889</v>
      </c>
      <c r="P42" s="284">
        <v>0</v>
      </c>
      <c r="Q42" s="526">
        <v>0</v>
      </c>
    </row>
    <row r="43" spans="1:17" s="478" customFormat="1" ht="15">
      <c r="A43" s="472"/>
      <c r="B43" s="282" t="s">
        <v>140</v>
      </c>
      <c r="C43" s="283" t="s">
        <v>141</v>
      </c>
      <c r="D43" s="283" t="s">
        <v>105</v>
      </c>
      <c r="E43" s="284">
        <v>9543</v>
      </c>
      <c r="F43" s="284">
        <v>2640</v>
      </c>
      <c r="G43" s="284">
        <v>12183</v>
      </c>
      <c r="H43" s="502">
        <v>0.19750019999999999</v>
      </c>
      <c r="I43" s="284">
        <v>139752</v>
      </c>
      <c r="J43" s="566">
        <v>2.2655400000000001</v>
      </c>
      <c r="K43" s="284">
        <v>504</v>
      </c>
      <c r="L43" s="284">
        <v>8668</v>
      </c>
      <c r="M43" s="284">
        <v>17444</v>
      </c>
      <c r="N43" s="587">
        <v>0.28278999999999999</v>
      </c>
      <c r="O43" s="284">
        <v>1143.8688500000001</v>
      </c>
      <c r="P43" s="284">
        <v>5527</v>
      </c>
      <c r="Q43" s="526">
        <v>6074</v>
      </c>
    </row>
    <row r="44" spans="1:17" s="478" customFormat="1" ht="15">
      <c r="A44" s="472"/>
      <c r="B44" s="282" t="s">
        <v>142</v>
      </c>
      <c r="C44" s="283" t="s">
        <v>143</v>
      </c>
      <c r="D44" s="283" t="s">
        <v>105</v>
      </c>
      <c r="E44" s="284">
        <v>235227</v>
      </c>
      <c r="F44" s="284">
        <v>139103</v>
      </c>
      <c r="G44" s="284">
        <v>374330</v>
      </c>
      <c r="H44" s="502">
        <v>0.86204670000000005</v>
      </c>
      <c r="I44" s="284">
        <v>1007171</v>
      </c>
      <c r="J44" s="566">
        <v>2.31942</v>
      </c>
      <c r="K44" s="284">
        <v>3427</v>
      </c>
      <c r="L44" s="284">
        <v>16684</v>
      </c>
      <c r="M44" s="284">
        <v>52026</v>
      </c>
      <c r="N44" s="587">
        <v>0.11981</v>
      </c>
      <c r="O44" s="284">
        <v>474.041</v>
      </c>
      <c r="P44" s="284">
        <v>694</v>
      </c>
      <c r="Q44" s="526">
        <v>390</v>
      </c>
    </row>
    <row r="45" spans="1:17" s="478" customFormat="1" ht="15">
      <c r="A45" s="472"/>
      <c r="B45" s="282" t="s">
        <v>144</v>
      </c>
      <c r="C45" s="283" t="s">
        <v>145</v>
      </c>
      <c r="D45" s="283" t="s">
        <v>105</v>
      </c>
      <c r="E45" s="284">
        <v>3566</v>
      </c>
      <c r="F45" s="284">
        <v>621</v>
      </c>
      <c r="G45" s="284">
        <v>4187</v>
      </c>
      <c r="H45" s="502">
        <v>0.12905710000000001</v>
      </c>
      <c r="I45" s="284">
        <v>32314</v>
      </c>
      <c r="J45" s="566">
        <v>0.99602000000000002</v>
      </c>
      <c r="K45" s="284">
        <v>212</v>
      </c>
      <c r="L45" s="284">
        <v>1187</v>
      </c>
      <c r="M45" s="284">
        <v>33868</v>
      </c>
      <c r="N45" s="587">
        <v>1.04392</v>
      </c>
      <c r="O45" s="284">
        <v>2796.6969399999998</v>
      </c>
      <c r="P45" s="284">
        <v>1179</v>
      </c>
      <c r="Q45" s="526">
        <v>4281</v>
      </c>
    </row>
    <row r="46" spans="1:17" s="478" customFormat="1" ht="15">
      <c r="A46" s="472"/>
      <c r="B46" s="282" t="s">
        <v>146</v>
      </c>
      <c r="C46" s="283" t="s">
        <v>147</v>
      </c>
      <c r="D46" s="283" t="s">
        <v>105</v>
      </c>
      <c r="E46" s="284">
        <v>62798</v>
      </c>
      <c r="F46" s="284">
        <v>13868</v>
      </c>
      <c r="G46" s="284">
        <v>76666</v>
      </c>
      <c r="H46" s="502">
        <v>0.5542494</v>
      </c>
      <c r="I46" s="284">
        <v>175838</v>
      </c>
      <c r="J46" s="566">
        <v>1.2712000000000001</v>
      </c>
      <c r="K46" s="284">
        <v>955</v>
      </c>
      <c r="L46" s="284">
        <v>3985</v>
      </c>
      <c r="M46" s="284">
        <v>24284</v>
      </c>
      <c r="N46" s="587">
        <v>0.17555999999999999</v>
      </c>
      <c r="O46" s="284">
        <v>622.66666999999995</v>
      </c>
      <c r="P46" s="284">
        <v>11513</v>
      </c>
      <c r="Q46" s="526">
        <v>14682</v>
      </c>
    </row>
    <row r="47" spans="1:17" s="478" customFormat="1" ht="15">
      <c r="A47" s="472"/>
      <c r="B47" s="282" t="s">
        <v>225</v>
      </c>
      <c r="C47" s="283" t="s">
        <v>226</v>
      </c>
      <c r="D47" s="283" t="s">
        <v>206</v>
      </c>
      <c r="E47" s="284">
        <v>3038</v>
      </c>
      <c r="F47" s="284">
        <v>412</v>
      </c>
      <c r="G47" s="284">
        <v>3450</v>
      </c>
      <c r="H47" s="502">
        <v>0.59606079999999995</v>
      </c>
      <c r="I47" s="284">
        <v>32690</v>
      </c>
      <c r="J47" s="566">
        <v>5.6478900000000003</v>
      </c>
      <c r="K47" s="284">
        <v>812</v>
      </c>
      <c r="L47" s="284">
        <v>1219</v>
      </c>
      <c r="M47" s="284">
        <v>5200</v>
      </c>
      <c r="N47" s="587">
        <v>0.89841000000000004</v>
      </c>
      <c r="O47" s="284">
        <v>1065.57377</v>
      </c>
      <c r="P47" s="284">
        <v>1480</v>
      </c>
      <c r="Q47" s="526">
        <v>2507</v>
      </c>
    </row>
    <row r="48" spans="1:17" s="478" customFormat="1" ht="15">
      <c r="A48" s="472"/>
      <c r="B48" s="282" t="s">
        <v>148</v>
      </c>
      <c r="C48" s="283" t="s">
        <v>149</v>
      </c>
      <c r="D48" s="283" t="s">
        <v>105</v>
      </c>
      <c r="E48" s="284">
        <v>13800</v>
      </c>
      <c r="F48" s="284">
        <v>2546</v>
      </c>
      <c r="G48" s="284">
        <v>16346</v>
      </c>
      <c r="H48" s="502">
        <v>0.2582429</v>
      </c>
      <c r="I48" s="284">
        <v>167306</v>
      </c>
      <c r="J48" s="566">
        <v>2.6431900000000002</v>
      </c>
      <c r="K48" s="284">
        <v>640</v>
      </c>
      <c r="L48" s="284">
        <v>5554</v>
      </c>
      <c r="M48" s="284">
        <v>42408</v>
      </c>
      <c r="N48" s="587">
        <v>0.66998000000000002</v>
      </c>
      <c r="O48" s="284">
        <v>2494.58824</v>
      </c>
      <c r="P48" s="284">
        <v>15331</v>
      </c>
      <c r="Q48" s="526">
        <v>14064</v>
      </c>
    </row>
    <row r="49" spans="1:17" s="478" customFormat="1" ht="15">
      <c r="A49" s="472"/>
      <c r="B49" s="282" t="s">
        <v>150</v>
      </c>
      <c r="C49" s="283" t="s">
        <v>151</v>
      </c>
      <c r="D49" s="283" t="s">
        <v>105</v>
      </c>
      <c r="E49" s="284">
        <v>42227</v>
      </c>
      <c r="F49" s="284">
        <v>28306</v>
      </c>
      <c r="G49" s="284">
        <v>70533</v>
      </c>
      <c r="H49" s="502">
        <v>0.59353730000000005</v>
      </c>
      <c r="I49" s="284">
        <v>356992</v>
      </c>
      <c r="J49" s="566">
        <v>3.0041000000000002</v>
      </c>
      <c r="K49" s="284">
        <v>5410</v>
      </c>
      <c r="L49" s="283" t="s">
        <v>296</v>
      </c>
      <c r="M49" s="284">
        <v>41888</v>
      </c>
      <c r="N49" s="587">
        <v>0.35249000000000003</v>
      </c>
      <c r="O49" s="284">
        <v>1001.86558</v>
      </c>
      <c r="P49" s="284">
        <v>43180</v>
      </c>
      <c r="Q49" s="526">
        <v>29402</v>
      </c>
    </row>
    <row r="50" spans="1:17" s="478" customFormat="1" ht="15">
      <c r="A50" s="472"/>
      <c r="B50" s="282" t="s">
        <v>209</v>
      </c>
      <c r="C50" s="283" t="s">
        <v>210</v>
      </c>
      <c r="D50" s="283" t="s">
        <v>206</v>
      </c>
      <c r="E50" s="284">
        <v>20635</v>
      </c>
      <c r="F50" s="284">
        <v>10192</v>
      </c>
      <c r="G50" s="284">
        <v>30827</v>
      </c>
      <c r="H50" s="502">
        <v>0.68864069999999999</v>
      </c>
      <c r="I50" s="284">
        <v>130490</v>
      </c>
      <c r="J50" s="566">
        <v>2.915</v>
      </c>
      <c r="K50" s="284">
        <v>292</v>
      </c>
      <c r="L50" s="283" t="s">
        <v>296</v>
      </c>
      <c r="M50" s="284">
        <v>63856</v>
      </c>
      <c r="N50" s="587">
        <v>1.4264699999999999</v>
      </c>
      <c r="O50" s="284">
        <v>2322.0363600000001</v>
      </c>
      <c r="P50" s="284">
        <v>96</v>
      </c>
      <c r="Q50" s="526">
        <v>190</v>
      </c>
    </row>
    <row r="51" spans="1:17" s="478" customFormat="1" ht="15">
      <c r="A51" s="472"/>
      <c r="B51" s="282" t="s">
        <v>211</v>
      </c>
      <c r="C51" s="283" t="s">
        <v>212</v>
      </c>
      <c r="D51" s="283" t="s">
        <v>206</v>
      </c>
      <c r="E51" s="284">
        <v>48743</v>
      </c>
      <c r="F51" s="284">
        <v>76193</v>
      </c>
      <c r="G51" s="284">
        <v>124936</v>
      </c>
      <c r="H51" s="502">
        <v>1.0715934</v>
      </c>
      <c r="I51" s="284">
        <v>185572</v>
      </c>
      <c r="J51" s="566">
        <v>1.59168</v>
      </c>
      <c r="K51" s="284">
        <v>185</v>
      </c>
      <c r="L51" s="284">
        <v>3821</v>
      </c>
      <c r="M51" s="284">
        <v>59443</v>
      </c>
      <c r="N51" s="587">
        <v>0.50985000000000003</v>
      </c>
      <c r="O51" s="284">
        <v>994.86192000000005</v>
      </c>
      <c r="P51" s="284">
        <v>1079</v>
      </c>
      <c r="Q51" s="526">
        <v>650</v>
      </c>
    </row>
    <row r="52" spans="1:17" s="478" customFormat="1" ht="15">
      <c r="A52" s="472"/>
      <c r="B52" s="282" t="s">
        <v>241</v>
      </c>
      <c r="C52" s="283" t="s">
        <v>242</v>
      </c>
      <c r="D52" s="283" t="s">
        <v>206</v>
      </c>
      <c r="E52" s="284">
        <v>7447</v>
      </c>
      <c r="F52" s="284">
        <v>805</v>
      </c>
      <c r="G52" s="284">
        <v>8252</v>
      </c>
      <c r="H52" s="502">
        <v>0.28256399999999998</v>
      </c>
      <c r="I52" s="284">
        <v>54276</v>
      </c>
      <c r="J52" s="566">
        <v>1.8585100000000001</v>
      </c>
      <c r="K52" s="284">
        <v>25</v>
      </c>
      <c r="L52" s="284">
        <v>244</v>
      </c>
      <c r="M52" s="284">
        <v>3482</v>
      </c>
      <c r="N52" s="587">
        <v>0.11923</v>
      </c>
      <c r="O52" s="284">
        <v>338.05824999999999</v>
      </c>
      <c r="P52" s="284">
        <v>857</v>
      </c>
      <c r="Q52" s="526">
        <v>824</v>
      </c>
    </row>
    <row r="53" spans="1:17" s="478" customFormat="1" ht="15">
      <c r="A53" s="472"/>
      <c r="B53" s="282" t="s">
        <v>152</v>
      </c>
      <c r="C53" s="283" t="s">
        <v>153</v>
      </c>
      <c r="D53" s="283" t="s">
        <v>105</v>
      </c>
      <c r="E53" s="284">
        <v>21154</v>
      </c>
      <c r="F53" s="284">
        <v>57146</v>
      </c>
      <c r="G53" s="284">
        <v>78300</v>
      </c>
      <c r="H53" s="502">
        <v>0.54793950000000002</v>
      </c>
      <c r="I53" s="284">
        <v>187586</v>
      </c>
      <c r="J53" s="566">
        <v>1.3127200000000001</v>
      </c>
      <c r="K53" s="284">
        <v>102</v>
      </c>
      <c r="L53" s="284">
        <v>1013</v>
      </c>
      <c r="M53" s="284">
        <v>57427</v>
      </c>
      <c r="N53" s="587">
        <v>0.40187</v>
      </c>
      <c r="O53" s="284">
        <v>1803.0455300000001</v>
      </c>
      <c r="P53" s="284">
        <v>17230</v>
      </c>
      <c r="Q53" s="526">
        <v>17745</v>
      </c>
    </row>
    <row r="54" spans="1:17" s="478" customFormat="1" ht="15">
      <c r="A54" s="472"/>
      <c r="B54" s="282" t="s">
        <v>221</v>
      </c>
      <c r="C54" s="283" t="s">
        <v>222</v>
      </c>
      <c r="D54" s="283" t="s">
        <v>206</v>
      </c>
      <c r="E54" s="284">
        <v>6137</v>
      </c>
      <c r="F54" s="284">
        <v>6103</v>
      </c>
      <c r="G54" s="284">
        <v>12240</v>
      </c>
      <c r="H54" s="502">
        <v>1.0650888000000001</v>
      </c>
      <c r="I54" s="284">
        <v>41258</v>
      </c>
      <c r="J54" s="566">
        <v>3.59015</v>
      </c>
      <c r="K54" s="283" t="s">
        <v>296</v>
      </c>
      <c r="L54" s="283" t="s">
        <v>296</v>
      </c>
      <c r="M54" s="283" t="s">
        <v>296</v>
      </c>
      <c r="N54" s="587">
        <v>0</v>
      </c>
      <c r="O54" s="284">
        <v>0</v>
      </c>
      <c r="P54" s="284">
        <v>2963</v>
      </c>
      <c r="Q54" s="526">
        <v>3456</v>
      </c>
    </row>
    <row r="55" spans="1:17" s="478" customFormat="1" ht="15">
      <c r="A55" s="472"/>
      <c r="B55" s="282" t="s">
        <v>156</v>
      </c>
      <c r="C55" s="283" t="s">
        <v>157</v>
      </c>
      <c r="D55" s="283" t="s">
        <v>105</v>
      </c>
      <c r="E55" s="284">
        <v>9394</v>
      </c>
      <c r="F55" s="284">
        <v>16942</v>
      </c>
      <c r="G55" s="284">
        <v>26336</v>
      </c>
      <c r="H55" s="502">
        <v>0.40116990000000002</v>
      </c>
      <c r="I55" s="284">
        <v>62267</v>
      </c>
      <c r="J55" s="566">
        <v>0.94850000000000001</v>
      </c>
      <c r="K55" s="284">
        <v>556</v>
      </c>
      <c r="L55" s="283" t="s">
        <v>296</v>
      </c>
      <c r="M55" s="284">
        <v>18250</v>
      </c>
      <c r="N55" s="587">
        <v>0.27800000000000002</v>
      </c>
      <c r="O55" s="284">
        <v>1403.8461500000001</v>
      </c>
      <c r="P55" s="284">
        <v>7443</v>
      </c>
      <c r="Q55" s="526">
        <v>8823</v>
      </c>
    </row>
    <row r="56" spans="1:17" s="478" customFormat="1" ht="15">
      <c r="A56" s="472"/>
      <c r="B56" s="282" t="s">
        <v>233</v>
      </c>
      <c r="C56" s="283" t="s">
        <v>234</v>
      </c>
      <c r="D56" s="283" t="s">
        <v>105</v>
      </c>
      <c r="E56" s="284">
        <v>37749</v>
      </c>
      <c r="F56" s="284">
        <v>10096</v>
      </c>
      <c r="G56" s="284">
        <v>47845</v>
      </c>
      <c r="H56" s="502">
        <v>0.51909519999999998</v>
      </c>
      <c r="I56" s="284">
        <v>163158</v>
      </c>
      <c r="J56" s="566">
        <v>1.7701899999999999</v>
      </c>
      <c r="K56" s="284">
        <v>28</v>
      </c>
      <c r="L56" s="284">
        <v>350</v>
      </c>
      <c r="M56" s="284">
        <v>25012</v>
      </c>
      <c r="N56" s="587">
        <v>0.27137</v>
      </c>
      <c r="O56" s="284">
        <v>935.02804000000003</v>
      </c>
      <c r="P56" s="284">
        <v>0</v>
      </c>
      <c r="Q56" s="526">
        <v>0</v>
      </c>
    </row>
    <row r="57" spans="1:17" s="478" customFormat="1" ht="15">
      <c r="A57" s="472"/>
      <c r="B57" s="282" t="s">
        <v>158</v>
      </c>
      <c r="C57" s="283" t="s">
        <v>159</v>
      </c>
      <c r="D57" s="283" t="s">
        <v>105</v>
      </c>
      <c r="E57" s="284">
        <v>8559</v>
      </c>
      <c r="F57" s="284">
        <v>3948</v>
      </c>
      <c r="G57" s="284">
        <v>12507</v>
      </c>
      <c r="H57" s="502">
        <v>0.58586280000000002</v>
      </c>
      <c r="I57" s="284">
        <v>103857</v>
      </c>
      <c r="J57" s="566">
        <v>4.8649500000000003</v>
      </c>
      <c r="K57" s="284">
        <v>2017</v>
      </c>
      <c r="L57" s="284">
        <v>8424</v>
      </c>
      <c r="M57" s="284">
        <v>14731</v>
      </c>
      <c r="N57" s="587">
        <v>0.69003999999999999</v>
      </c>
      <c r="O57" s="284">
        <v>1518.6597899999999</v>
      </c>
      <c r="P57" s="284">
        <v>7467</v>
      </c>
      <c r="Q57" s="526">
        <v>4740</v>
      </c>
    </row>
    <row r="58" spans="1:17" s="478" customFormat="1" ht="15">
      <c r="A58" s="472"/>
      <c r="B58" s="282" t="s">
        <v>160</v>
      </c>
      <c r="C58" s="283" t="s">
        <v>161</v>
      </c>
      <c r="D58" s="283" t="s">
        <v>105</v>
      </c>
      <c r="E58" s="284">
        <v>8693</v>
      </c>
      <c r="F58" s="284">
        <v>10562</v>
      </c>
      <c r="G58" s="284">
        <v>19255</v>
      </c>
      <c r="H58" s="502">
        <v>0.43397419999999998</v>
      </c>
      <c r="I58" s="284">
        <v>85283</v>
      </c>
      <c r="J58" s="566">
        <v>1.9221299999999999</v>
      </c>
      <c r="K58" s="284">
        <v>90</v>
      </c>
      <c r="L58" s="284">
        <v>524</v>
      </c>
      <c r="M58" s="284">
        <v>12643</v>
      </c>
      <c r="N58" s="587">
        <v>0.28494999999999998</v>
      </c>
      <c r="O58" s="284">
        <v>827.42147</v>
      </c>
      <c r="P58" s="284">
        <v>7416</v>
      </c>
      <c r="Q58" s="526">
        <v>5900</v>
      </c>
    </row>
    <row r="59" spans="1:17" s="478" customFormat="1" ht="15">
      <c r="A59" s="472"/>
      <c r="B59" s="282" t="s">
        <v>213</v>
      </c>
      <c r="C59" s="283" t="s">
        <v>214</v>
      </c>
      <c r="D59" s="283" t="s">
        <v>206</v>
      </c>
      <c r="E59" s="284">
        <v>14554</v>
      </c>
      <c r="F59" s="284">
        <v>37941</v>
      </c>
      <c r="G59" s="284">
        <v>52495</v>
      </c>
      <c r="H59" s="502">
        <v>0.95468019999999998</v>
      </c>
      <c r="I59" s="284">
        <v>184866</v>
      </c>
      <c r="J59" s="566">
        <v>3.36199</v>
      </c>
      <c r="K59" s="284">
        <v>58</v>
      </c>
      <c r="L59" s="284">
        <v>912</v>
      </c>
      <c r="M59" s="284">
        <v>26333</v>
      </c>
      <c r="N59" s="587">
        <v>0.47889999999999999</v>
      </c>
      <c r="O59" s="284">
        <v>766.38532999999995</v>
      </c>
      <c r="P59" s="284">
        <v>549</v>
      </c>
      <c r="Q59" s="526">
        <v>737</v>
      </c>
    </row>
    <row r="60" spans="1:17" s="478" customFormat="1" ht="15">
      <c r="A60" s="472"/>
      <c r="B60" s="282" t="s">
        <v>93</v>
      </c>
      <c r="C60" s="283" t="s">
        <v>94</v>
      </c>
      <c r="D60" s="283" t="s">
        <v>80</v>
      </c>
      <c r="E60" s="284">
        <v>5673</v>
      </c>
      <c r="F60" s="284">
        <v>556</v>
      </c>
      <c r="G60" s="284">
        <v>6229</v>
      </c>
      <c r="H60" s="502">
        <v>0.1288474</v>
      </c>
      <c r="I60" s="284">
        <v>165859</v>
      </c>
      <c r="J60" s="566">
        <v>3.4308100000000001</v>
      </c>
      <c r="K60" s="284">
        <v>338</v>
      </c>
      <c r="L60" s="284">
        <v>2388</v>
      </c>
      <c r="M60" s="284">
        <v>25417</v>
      </c>
      <c r="N60" s="587">
        <v>0.52575000000000005</v>
      </c>
      <c r="O60" s="284">
        <v>1341.26649</v>
      </c>
      <c r="P60" s="284">
        <v>6233</v>
      </c>
      <c r="Q60" s="526">
        <v>13689</v>
      </c>
    </row>
    <row r="61" spans="1:17" s="478" customFormat="1" ht="15">
      <c r="A61" s="472"/>
      <c r="B61" s="282" t="s">
        <v>95</v>
      </c>
      <c r="C61" s="283" t="s">
        <v>96</v>
      </c>
      <c r="D61" s="283" t="s">
        <v>80</v>
      </c>
      <c r="E61" s="284">
        <v>20823</v>
      </c>
      <c r="F61" s="284">
        <v>25966</v>
      </c>
      <c r="G61" s="284">
        <v>46789</v>
      </c>
      <c r="H61" s="502">
        <v>0.56224609999999997</v>
      </c>
      <c r="I61" s="284">
        <v>190388</v>
      </c>
      <c r="J61" s="566">
        <v>2.28782</v>
      </c>
      <c r="K61" s="284">
        <v>2953</v>
      </c>
      <c r="L61" s="284">
        <v>7673</v>
      </c>
      <c r="M61" s="284">
        <v>59094</v>
      </c>
      <c r="N61" s="587">
        <v>0.71011000000000002</v>
      </c>
      <c r="O61" s="284">
        <v>1895.2533699999999</v>
      </c>
      <c r="P61" s="284">
        <v>5975</v>
      </c>
      <c r="Q61" s="526">
        <v>10523</v>
      </c>
    </row>
    <row r="62" spans="1:17" s="478" customFormat="1" ht="15">
      <c r="A62" s="472"/>
      <c r="B62" s="282" t="s">
        <v>166</v>
      </c>
      <c r="C62" s="283" t="s">
        <v>167</v>
      </c>
      <c r="D62" s="283" t="s">
        <v>105</v>
      </c>
      <c r="E62" s="284">
        <v>74784</v>
      </c>
      <c r="F62" s="284">
        <v>58589</v>
      </c>
      <c r="G62" s="284">
        <v>133373</v>
      </c>
      <c r="H62" s="502">
        <v>0.56633489999999997</v>
      </c>
      <c r="I62" s="284">
        <v>455908</v>
      </c>
      <c r="J62" s="566">
        <v>1.9359</v>
      </c>
      <c r="K62" s="284">
        <v>964</v>
      </c>
      <c r="L62" s="284">
        <v>14678</v>
      </c>
      <c r="M62" s="284">
        <v>112697</v>
      </c>
      <c r="N62" s="587">
        <v>0.47854000000000002</v>
      </c>
      <c r="O62" s="284">
        <v>1977.8343299999999</v>
      </c>
      <c r="P62" s="284">
        <v>1141</v>
      </c>
      <c r="Q62" s="526">
        <v>934</v>
      </c>
    </row>
    <row r="63" spans="1:17" s="478" customFormat="1" ht="15">
      <c r="A63" s="472"/>
      <c r="B63" s="282" t="s">
        <v>97</v>
      </c>
      <c r="C63" s="283" t="s">
        <v>98</v>
      </c>
      <c r="D63" s="283" t="s">
        <v>80</v>
      </c>
      <c r="E63" s="284">
        <v>35383</v>
      </c>
      <c r="F63" s="284">
        <v>39267</v>
      </c>
      <c r="G63" s="284">
        <v>74650</v>
      </c>
      <c r="H63" s="502">
        <v>0.45204070000000002</v>
      </c>
      <c r="I63" s="284">
        <v>226765</v>
      </c>
      <c r="J63" s="566">
        <v>1.37317</v>
      </c>
      <c r="K63" s="284">
        <v>3736</v>
      </c>
      <c r="L63" s="284">
        <v>36196</v>
      </c>
      <c r="M63" s="284">
        <v>111999</v>
      </c>
      <c r="N63" s="587">
        <v>0.67820999999999998</v>
      </c>
      <c r="O63" s="284">
        <v>2324.1128899999999</v>
      </c>
      <c r="P63" s="284">
        <v>33253</v>
      </c>
      <c r="Q63" s="526">
        <v>21903</v>
      </c>
    </row>
    <row r="64" spans="1:17" s="478" customFormat="1" ht="15">
      <c r="A64" s="472"/>
      <c r="B64" s="282" t="s">
        <v>168</v>
      </c>
      <c r="C64" s="283" t="s">
        <v>169</v>
      </c>
      <c r="D64" s="283" t="s">
        <v>105</v>
      </c>
      <c r="E64" s="284">
        <v>36964</v>
      </c>
      <c r="F64" s="284">
        <v>7729</v>
      </c>
      <c r="G64" s="284">
        <v>44693</v>
      </c>
      <c r="H64" s="502">
        <v>0.2133399</v>
      </c>
      <c r="I64" s="284">
        <v>264180</v>
      </c>
      <c r="J64" s="566">
        <v>1.26105</v>
      </c>
      <c r="K64" s="284">
        <v>785</v>
      </c>
      <c r="L64" s="284">
        <v>9684</v>
      </c>
      <c r="M64" s="284">
        <v>57924</v>
      </c>
      <c r="N64" s="587">
        <v>0.27650000000000002</v>
      </c>
      <c r="O64" s="284">
        <v>1448.1</v>
      </c>
      <c r="P64" s="284">
        <v>22622</v>
      </c>
      <c r="Q64" s="526">
        <v>11565</v>
      </c>
    </row>
    <row r="65" spans="1:17" s="478" customFormat="1" ht="15">
      <c r="A65" s="472"/>
      <c r="B65" s="282" t="s">
        <v>237</v>
      </c>
      <c r="C65" s="283" t="s">
        <v>238</v>
      </c>
      <c r="D65" s="283" t="s">
        <v>105</v>
      </c>
      <c r="E65" s="284">
        <v>17642</v>
      </c>
      <c r="F65" s="284">
        <v>2440</v>
      </c>
      <c r="G65" s="284">
        <v>20082</v>
      </c>
      <c r="H65" s="502">
        <v>0.22453790000000001</v>
      </c>
      <c r="I65" s="284">
        <v>117270</v>
      </c>
      <c r="J65" s="566">
        <v>1.3111999999999999</v>
      </c>
      <c r="K65" s="284">
        <v>133</v>
      </c>
      <c r="L65" s="284">
        <v>1782</v>
      </c>
      <c r="M65" s="284">
        <v>12921</v>
      </c>
      <c r="N65" s="587">
        <v>0.14446999999999999</v>
      </c>
      <c r="O65" s="284">
        <v>408.50457999999998</v>
      </c>
      <c r="P65" s="284">
        <v>0</v>
      </c>
      <c r="Q65" s="526">
        <v>0</v>
      </c>
    </row>
    <row r="66" spans="1:17" s="478" customFormat="1" ht="15">
      <c r="A66" s="472"/>
      <c r="B66" s="282" t="s">
        <v>170</v>
      </c>
      <c r="C66" s="283" t="s">
        <v>171</v>
      </c>
      <c r="D66" s="283" t="s">
        <v>105</v>
      </c>
      <c r="E66" s="284">
        <v>7245</v>
      </c>
      <c r="F66" s="284">
        <v>2841</v>
      </c>
      <c r="G66" s="284">
        <v>10086</v>
      </c>
      <c r="H66" s="502">
        <v>0.1552385</v>
      </c>
      <c r="I66" s="284">
        <v>102273</v>
      </c>
      <c r="J66" s="566">
        <v>1.57413</v>
      </c>
      <c r="K66" s="284">
        <v>392</v>
      </c>
      <c r="L66" s="283" t="s">
        <v>296</v>
      </c>
      <c r="M66" s="284">
        <v>11287</v>
      </c>
      <c r="N66" s="587">
        <v>0.17372000000000001</v>
      </c>
      <c r="O66" s="284">
        <v>823.86860999999999</v>
      </c>
      <c r="P66" s="284">
        <v>12</v>
      </c>
      <c r="Q66" s="526">
        <v>64</v>
      </c>
    </row>
    <row r="67" spans="1:17" s="478" customFormat="1" ht="15">
      <c r="A67" s="472"/>
      <c r="B67" s="282" t="s">
        <v>196</v>
      </c>
      <c r="C67" s="283" t="s">
        <v>197</v>
      </c>
      <c r="D67" s="283" t="s">
        <v>105</v>
      </c>
      <c r="E67" s="284">
        <v>7956</v>
      </c>
      <c r="F67" s="284">
        <v>10195</v>
      </c>
      <c r="G67" s="284">
        <v>18151</v>
      </c>
      <c r="H67" s="502">
        <v>0.43951279999999998</v>
      </c>
      <c r="I67" s="284">
        <v>65000</v>
      </c>
      <c r="J67" s="566">
        <v>1.5739300000000001</v>
      </c>
      <c r="K67" s="284">
        <v>346</v>
      </c>
      <c r="L67" s="283" t="s">
        <v>296</v>
      </c>
      <c r="M67" s="284">
        <v>0</v>
      </c>
      <c r="N67" s="587">
        <v>0</v>
      </c>
      <c r="O67" s="284">
        <v>0</v>
      </c>
      <c r="P67" s="284">
        <v>1586</v>
      </c>
      <c r="Q67" s="526">
        <v>5624</v>
      </c>
    </row>
    <row r="68" spans="1:17" s="478" customFormat="1" ht="15">
      <c r="A68" s="472"/>
      <c r="B68" s="282" t="s">
        <v>239</v>
      </c>
      <c r="C68" s="283" t="s">
        <v>240</v>
      </c>
      <c r="D68" s="283" t="s">
        <v>105</v>
      </c>
      <c r="E68" s="284">
        <v>6522</v>
      </c>
      <c r="F68" s="284">
        <v>1359</v>
      </c>
      <c r="G68" s="284">
        <v>7881</v>
      </c>
      <c r="H68" s="502">
        <v>0.201128</v>
      </c>
      <c r="I68" s="284">
        <v>92513</v>
      </c>
      <c r="J68" s="566">
        <v>2.3609900000000001</v>
      </c>
      <c r="K68" s="284">
        <v>88</v>
      </c>
      <c r="L68" s="284">
        <v>1496</v>
      </c>
      <c r="M68" s="284">
        <v>13853</v>
      </c>
      <c r="N68" s="587">
        <v>0.35354000000000002</v>
      </c>
      <c r="O68" s="284">
        <v>1976.17689</v>
      </c>
      <c r="P68" s="284">
        <v>2650</v>
      </c>
      <c r="Q68" s="526">
        <v>5609</v>
      </c>
    </row>
    <row r="69" spans="1:17" s="478" customFormat="1" ht="15">
      <c r="A69" s="472"/>
      <c r="B69" s="282" t="s">
        <v>99</v>
      </c>
      <c r="C69" s="283" t="s">
        <v>100</v>
      </c>
      <c r="D69" s="283" t="s">
        <v>80</v>
      </c>
      <c r="E69" s="284">
        <v>15392</v>
      </c>
      <c r="F69" s="284">
        <v>6860</v>
      </c>
      <c r="G69" s="284">
        <v>22252</v>
      </c>
      <c r="H69" s="502">
        <v>0.54505820000000005</v>
      </c>
      <c r="I69" s="284">
        <v>134381</v>
      </c>
      <c r="J69" s="566">
        <v>3.2916400000000001</v>
      </c>
      <c r="K69" s="284">
        <v>632</v>
      </c>
      <c r="L69" s="284">
        <v>2647</v>
      </c>
      <c r="M69" s="284">
        <v>19227</v>
      </c>
      <c r="N69" s="587">
        <v>0.47095999999999999</v>
      </c>
      <c r="O69" s="284">
        <v>923.48703</v>
      </c>
      <c r="P69" s="284">
        <v>27</v>
      </c>
      <c r="Q69" s="526">
        <v>82</v>
      </c>
    </row>
    <row r="70" spans="1:17" s="478" customFormat="1" ht="15">
      <c r="A70" s="472"/>
      <c r="B70" s="282" t="s">
        <v>174</v>
      </c>
      <c r="C70" s="283" t="s">
        <v>175</v>
      </c>
      <c r="D70" s="283" t="s">
        <v>105</v>
      </c>
      <c r="E70" s="284">
        <v>6235</v>
      </c>
      <c r="F70" s="284">
        <v>3735</v>
      </c>
      <c r="G70" s="284">
        <v>9970</v>
      </c>
      <c r="H70" s="502">
        <v>0.50973979999999997</v>
      </c>
      <c r="I70" s="284">
        <v>75587</v>
      </c>
      <c r="J70" s="566">
        <v>3.86456</v>
      </c>
      <c r="K70" s="284">
        <v>1017</v>
      </c>
      <c r="L70" s="284">
        <v>3674</v>
      </c>
      <c r="M70" s="284">
        <v>6032</v>
      </c>
      <c r="N70" s="587">
        <v>0.30840000000000001</v>
      </c>
      <c r="O70" s="284">
        <v>565.85365999999999</v>
      </c>
      <c r="P70" s="284">
        <v>14338</v>
      </c>
      <c r="Q70" s="526">
        <v>9023</v>
      </c>
    </row>
    <row r="71" spans="1:17" s="478" customFormat="1" ht="15">
      <c r="A71" s="472"/>
      <c r="B71" s="282" t="s">
        <v>154</v>
      </c>
      <c r="C71" s="283" t="s">
        <v>155</v>
      </c>
      <c r="D71" s="283" t="s">
        <v>105</v>
      </c>
      <c r="E71" s="284">
        <v>23361</v>
      </c>
      <c r="F71" s="284">
        <v>70718</v>
      </c>
      <c r="G71" s="284">
        <v>94079</v>
      </c>
      <c r="H71" s="502">
        <v>0.46024209999999999</v>
      </c>
      <c r="I71" s="284">
        <v>65959</v>
      </c>
      <c r="J71" s="566">
        <v>0.32268000000000002</v>
      </c>
      <c r="K71" s="284">
        <v>640</v>
      </c>
      <c r="L71" s="284">
        <v>1210</v>
      </c>
      <c r="M71" s="284">
        <v>34149</v>
      </c>
      <c r="N71" s="587">
        <v>0.16705999999999999</v>
      </c>
      <c r="O71" s="284">
        <v>1626.1428599999999</v>
      </c>
      <c r="P71" s="284">
        <v>11977</v>
      </c>
      <c r="Q71" s="526">
        <v>14884</v>
      </c>
    </row>
    <row r="72" spans="1:17" s="478" customFormat="1" ht="15">
      <c r="A72" s="472"/>
      <c r="B72" s="282" t="s">
        <v>176</v>
      </c>
      <c r="C72" s="283" t="s">
        <v>177</v>
      </c>
      <c r="D72" s="283" t="s">
        <v>105</v>
      </c>
      <c r="E72" s="284">
        <v>92757</v>
      </c>
      <c r="F72" s="284">
        <v>52271</v>
      </c>
      <c r="G72" s="284">
        <v>145028</v>
      </c>
      <c r="H72" s="502">
        <v>1.0013809</v>
      </c>
      <c r="I72" s="284">
        <v>315538</v>
      </c>
      <c r="J72" s="566">
        <v>2.1787100000000001</v>
      </c>
      <c r="K72" s="284">
        <v>2252</v>
      </c>
      <c r="L72" s="284">
        <v>5181</v>
      </c>
      <c r="M72" s="284">
        <v>43646</v>
      </c>
      <c r="N72" s="587">
        <v>0.30136000000000002</v>
      </c>
      <c r="O72" s="284">
        <v>899.91753000000006</v>
      </c>
      <c r="P72" s="284">
        <v>232</v>
      </c>
      <c r="Q72" s="526">
        <v>95</v>
      </c>
    </row>
    <row r="73" spans="1:17" s="478" customFormat="1" ht="15">
      <c r="A73" s="472"/>
      <c r="B73" s="282" t="s">
        <v>215</v>
      </c>
      <c r="C73" s="283" t="s">
        <v>216</v>
      </c>
      <c r="D73" s="283" t="s">
        <v>206</v>
      </c>
      <c r="E73" s="284">
        <v>2580</v>
      </c>
      <c r="F73" s="284">
        <v>396</v>
      </c>
      <c r="G73" s="284">
        <v>2976</v>
      </c>
      <c r="H73" s="502">
        <v>0.2009724</v>
      </c>
      <c r="I73" s="284">
        <v>12285</v>
      </c>
      <c r="J73" s="566">
        <v>0.82962000000000002</v>
      </c>
      <c r="K73" s="283" t="s">
        <v>296</v>
      </c>
      <c r="L73" s="283" t="s">
        <v>296</v>
      </c>
      <c r="M73" s="284">
        <v>9969</v>
      </c>
      <c r="N73" s="587">
        <v>0.67322000000000004</v>
      </c>
      <c r="O73" s="284">
        <v>3323</v>
      </c>
      <c r="P73" s="284">
        <v>0</v>
      </c>
      <c r="Q73" s="526">
        <v>0</v>
      </c>
    </row>
    <row r="74" spans="1:17" s="478" customFormat="1" ht="15">
      <c r="A74" s="472"/>
      <c r="B74" s="282" t="s">
        <v>178</v>
      </c>
      <c r="C74" s="283" t="s">
        <v>179</v>
      </c>
      <c r="D74" s="283" t="s">
        <v>105</v>
      </c>
      <c r="E74" s="284">
        <v>6605</v>
      </c>
      <c r="F74" s="284">
        <v>1910</v>
      </c>
      <c r="G74" s="284">
        <v>8515</v>
      </c>
      <c r="H74" s="502">
        <v>7.3121500000000006E-2</v>
      </c>
      <c r="I74" s="284">
        <v>93612</v>
      </c>
      <c r="J74" s="566">
        <v>0.80388000000000004</v>
      </c>
      <c r="K74" s="283" t="s">
        <v>296</v>
      </c>
      <c r="L74" s="283" t="s">
        <v>296</v>
      </c>
      <c r="M74" s="284">
        <v>15060</v>
      </c>
      <c r="N74" s="587">
        <v>0.12933</v>
      </c>
      <c r="O74" s="284">
        <v>772.30768999999998</v>
      </c>
      <c r="P74" s="284">
        <v>8</v>
      </c>
      <c r="Q74" s="526">
        <v>67</v>
      </c>
    </row>
    <row r="75" spans="1:17" s="478" customFormat="1" ht="15">
      <c r="A75" s="472"/>
      <c r="B75" s="282" t="s">
        <v>180</v>
      </c>
      <c r="C75" s="283" t="s">
        <v>181</v>
      </c>
      <c r="D75" s="283" t="s">
        <v>105</v>
      </c>
      <c r="E75" s="284">
        <v>21207</v>
      </c>
      <c r="F75" s="284">
        <v>22750</v>
      </c>
      <c r="G75" s="284">
        <v>43957</v>
      </c>
      <c r="H75" s="502">
        <v>0.47962329999999997</v>
      </c>
      <c r="I75" s="284">
        <v>270447</v>
      </c>
      <c r="J75" s="566">
        <v>2.9508999999999999</v>
      </c>
      <c r="K75" s="284">
        <v>1673</v>
      </c>
      <c r="L75" s="284">
        <v>18185</v>
      </c>
      <c r="M75" s="284">
        <v>18416</v>
      </c>
      <c r="N75" s="587">
        <v>0.20094000000000001</v>
      </c>
      <c r="O75" s="284">
        <v>686.14008999999999</v>
      </c>
      <c r="P75" s="284">
        <v>12571</v>
      </c>
      <c r="Q75" s="526">
        <v>19437</v>
      </c>
    </row>
    <row r="76" spans="1:17" s="478" customFormat="1" ht="15">
      <c r="A76" s="472"/>
      <c r="B76" s="282" t="s">
        <v>182</v>
      </c>
      <c r="C76" s="283" t="s">
        <v>183</v>
      </c>
      <c r="D76" s="283" t="s">
        <v>105</v>
      </c>
      <c r="E76" s="284">
        <v>58764</v>
      </c>
      <c r="F76" s="284">
        <v>36931</v>
      </c>
      <c r="G76" s="284">
        <v>95695</v>
      </c>
      <c r="H76" s="502">
        <v>0.63494430000000002</v>
      </c>
      <c r="I76" s="284">
        <v>259476</v>
      </c>
      <c r="J76" s="566">
        <v>1.7216400000000001</v>
      </c>
      <c r="K76" s="284">
        <v>325</v>
      </c>
      <c r="L76" s="284">
        <v>11091</v>
      </c>
      <c r="M76" s="284">
        <v>54466</v>
      </c>
      <c r="N76" s="587">
        <v>0.36138999999999999</v>
      </c>
      <c r="O76" s="284">
        <v>1063.9968699999999</v>
      </c>
      <c r="P76" s="284">
        <v>459</v>
      </c>
      <c r="Q76" s="526">
        <v>5</v>
      </c>
    </row>
    <row r="77" spans="1:17" s="478" customFormat="1" ht="15">
      <c r="A77" s="472"/>
      <c r="B77" s="282" t="s">
        <v>184</v>
      </c>
      <c r="C77" s="283" t="s">
        <v>185</v>
      </c>
      <c r="D77" s="283" t="s">
        <v>105</v>
      </c>
      <c r="E77" s="284">
        <v>14223</v>
      </c>
      <c r="F77" s="284">
        <v>15936</v>
      </c>
      <c r="G77" s="284">
        <v>30159</v>
      </c>
      <c r="H77" s="502">
        <v>0.46994200000000003</v>
      </c>
      <c r="I77" s="284">
        <v>46002</v>
      </c>
      <c r="J77" s="566">
        <v>0.71680999999999995</v>
      </c>
      <c r="K77" s="284">
        <v>309</v>
      </c>
      <c r="L77" s="284">
        <v>2756</v>
      </c>
      <c r="M77" s="284">
        <v>20059</v>
      </c>
      <c r="N77" s="587">
        <v>0.31256</v>
      </c>
      <c r="O77" s="284">
        <v>1823.5454500000001</v>
      </c>
      <c r="P77" s="284">
        <v>6157</v>
      </c>
      <c r="Q77" s="526">
        <v>15517</v>
      </c>
    </row>
    <row r="78" spans="1:17" s="478" customFormat="1" ht="15">
      <c r="A78" s="472"/>
      <c r="B78" s="282" t="s">
        <v>186</v>
      </c>
      <c r="C78" s="283" t="s">
        <v>187</v>
      </c>
      <c r="D78" s="283" t="s">
        <v>105</v>
      </c>
      <c r="E78" s="284">
        <v>11880</v>
      </c>
      <c r="F78" s="284">
        <v>10891</v>
      </c>
      <c r="G78" s="284">
        <v>22771</v>
      </c>
      <c r="H78" s="502">
        <v>0.38609310000000002</v>
      </c>
      <c r="I78" s="284">
        <v>35152</v>
      </c>
      <c r="J78" s="566">
        <v>0.59601999999999999</v>
      </c>
      <c r="K78" s="283" t="s">
        <v>296</v>
      </c>
      <c r="L78" s="283" t="s">
        <v>296</v>
      </c>
      <c r="M78" s="284">
        <v>4134</v>
      </c>
      <c r="N78" s="587">
        <v>7.009E-2</v>
      </c>
      <c r="O78" s="284">
        <v>359.47825999999998</v>
      </c>
      <c r="P78" s="284">
        <v>3170</v>
      </c>
      <c r="Q78" s="526">
        <v>11272</v>
      </c>
    </row>
    <row r="79" spans="1:17" s="478" customFormat="1" ht="15">
      <c r="A79" s="472"/>
      <c r="B79" s="282" t="s">
        <v>101</v>
      </c>
      <c r="C79" s="283" t="s">
        <v>102</v>
      </c>
      <c r="D79" s="283" t="s">
        <v>80</v>
      </c>
      <c r="E79" s="284">
        <v>19646</v>
      </c>
      <c r="F79" s="284">
        <v>63680</v>
      </c>
      <c r="G79" s="284">
        <v>83326</v>
      </c>
      <c r="H79" s="502">
        <v>0.38674249999999999</v>
      </c>
      <c r="I79" s="284">
        <v>168107</v>
      </c>
      <c r="J79" s="566">
        <v>0.78024000000000004</v>
      </c>
      <c r="K79" s="284">
        <v>1147</v>
      </c>
      <c r="L79" s="284">
        <v>14631</v>
      </c>
      <c r="M79" s="284">
        <v>66435</v>
      </c>
      <c r="N79" s="587">
        <v>0.30835000000000001</v>
      </c>
      <c r="O79" s="284">
        <v>1402.46992</v>
      </c>
      <c r="P79" s="284">
        <v>8851</v>
      </c>
      <c r="Q79" s="526">
        <v>22930</v>
      </c>
    </row>
    <row r="80" spans="1:17" s="478" customFormat="1" ht="15">
      <c r="A80" s="472"/>
      <c r="B80" s="282" t="s">
        <v>188</v>
      </c>
      <c r="C80" s="283" t="s">
        <v>189</v>
      </c>
      <c r="D80" s="283" t="s">
        <v>105</v>
      </c>
      <c r="E80" s="284">
        <v>7117</v>
      </c>
      <c r="F80" s="284">
        <v>7975</v>
      </c>
      <c r="G80" s="284">
        <v>15092</v>
      </c>
      <c r="H80" s="502">
        <v>0.44912659999999999</v>
      </c>
      <c r="I80" s="284">
        <v>35076</v>
      </c>
      <c r="J80" s="566">
        <v>1.0438400000000001</v>
      </c>
      <c r="K80" s="284">
        <v>178</v>
      </c>
      <c r="L80" s="284">
        <v>944</v>
      </c>
      <c r="M80" s="284">
        <v>1807</v>
      </c>
      <c r="N80" s="587">
        <v>5.3769999999999998E-2</v>
      </c>
      <c r="O80" s="284">
        <v>258.14285999999998</v>
      </c>
      <c r="P80" s="284">
        <v>2185</v>
      </c>
      <c r="Q80" s="526">
        <v>4187</v>
      </c>
    </row>
    <row r="81" spans="1:17" s="478" customFormat="1" ht="15">
      <c r="A81" s="472"/>
      <c r="B81" s="282" t="s">
        <v>172</v>
      </c>
      <c r="C81" s="283" t="s">
        <v>173</v>
      </c>
      <c r="D81" s="283" t="s">
        <v>105</v>
      </c>
      <c r="E81" s="284">
        <v>57577</v>
      </c>
      <c r="F81" s="284">
        <v>8940</v>
      </c>
      <c r="G81" s="284">
        <v>66517</v>
      </c>
      <c r="H81" s="502">
        <v>0.3935824</v>
      </c>
      <c r="I81" s="284">
        <v>223091</v>
      </c>
      <c r="J81" s="566">
        <v>1.32003</v>
      </c>
      <c r="K81" s="284">
        <v>761</v>
      </c>
      <c r="L81" s="284">
        <v>2227</v>
      </c>
      <c r="M81" s="284">
        <v>51717</v>
      </c>
      <c r="N81" s="587">
        <v>0.30601</v>
      </c>
      <c r="O81" s="284">
        <v>1824.8765000000001</v>
      </c>
      <c r="P81" s="284">
        <v>0</v>
      </c>
      <c r="Q81" s="526">
        <v>0</v>
      </c>
    </row>
    <row r="82" spans="1:17" s="478" customFormat="1" ht="15">
      <c r="A82" s="472"/>
      <c r="B82" s="282" t="s">
        <v>217</v>
      </c>
      <c r="C82" s="283" t="s">
        <v>218</v>
      </c>
      <c r="D82" s="283" t="s">
        <v>206</v>
      </c>
      <c r="E82" s="284">
        <v>5280</v>
      </c>
      <c r="F82" s="284">
        <v>798</v>
      </c>
      <c r="G82" s="284">
        <v>6078</v>
      </c>
      <c r="H82" s="502">
        <v>0.36865409999999998</v>
      </c>
      <c r="I82" s="284">
        <v>74109</v>
      </c>
      <c r="J82" s="566">
        <v>4.4950000000000001</v>
      </c>
      <c r="K82" s="284">
        <v>2</v>
      </c>
      <c r="L82" s="284">
        <v>14</v>
      </c>
      <c r="M82" s="284">
        <v>5118</v>
      </c>
      <c r="N82" s="587">
        <v>0.31042999999999998</v>
      </c>
      <c r="O82" s="284">
        <v>473.88889</v>
      </c>
      <c r="P82" s="284">
        <v>365</v>
      </c>
      <c r="Q82" s="526">
        <v>74</v>
      </c>
    </row>
    <row r="83" spans="1:17" s="478" customFormat="1" ht="15">
      <c r="A83" s="472"/>
      <c r="B83" s="282" t="s">
        <v>190</v>
      </c>
      <c r="C83" s="283" t="s">
        <v>191</v>
      </c>
      <c r="D83" s="283" t="s">
        <v>105</v>
      </c>
      <c r="E83" s="284">
        <v>28393</v>
      </c>
      <c r="F83" s="284">
        <v>6165</v>
      </c>
      <c r="G83" s="284">
        <v>34558</v>
      </c>
      <c r="H83" s="502">
        <v>0.54656159999999998</v>
      </c>
      <c r="I83" s="284">
        <v>83045</v>
      </c>
      <c r="J83" s="566">
        <v>1.31342</v>
      </c>
      <c r="K83" s="284">
        <v>42</v>
      </c>
      <c r="L83" s="284">
        <v>756</v>
      </c>
      <c r="M83" s="284">
        <v>16668</v>
      </c>
      <c r="N83" s="587">
        <v>0.26362000000000002</v>
      </c>
      <c r="O83" s="284">
        <v>1181.2898700000001</v>
      </c>
      <c r="P83" s="284">
        <v>0</v>
      </c>
      <c r="Q83" s="526">
        <v>0</v>
      </c>
    </row>
    <row r="84" spans="1:17" s="478" customFormat="1" ht="15">
      <c r="A84" s="472"/>
      <c r="B84" s="282" t="s">
        <v>192</v>
      </c>
      <c r="C84" s="283" t="s">
        <v>193</v>
      </c>
      <c r="D84" s="283" t="s">
        <v>105</v>
      </c>
      <c r="E84" s="284">
        <v>13161</v>
      </c>
      <c r="F84" s="284">
        <v>8478</v>
      </c>
      <c r="G84" s="284">
        <v>21639</v>
      </c>
      <c r="H84" s="502">
        <v>0.65738070000000004</v>
      </c>
      <c r="I84" s="284">
        <v>150632</v>
      </c>
      <c r="J84" s="566">
        <v>4.5761200000000004</v>
      </c>
      <c r="K84" s="284">
        <v>730</v>
      </c>
      <c r="L84" s="284">
        <v>6361</v>
      </c>
      <c r="M84" s="284">
        <v>13105</v>
      </c>
      <c r="N84" s="587">
        <v>0.39811999999999997</v>
      </c>
      <c r="O84" s="284">
        <v>706.46900000000005</v>
      </c>
      <c r="P84" s="284">
        <v>12465</v>
      </c>
      <c r="Q84" s="526">
        <v>10136</v>
      </c>
    </row>
    <row r="85" spans="1:17" s="478" customFormat="1" ht="15">
      <c r="A85" s="472"/>
      <c r="B85" s="282" t="s">
        <v>194</v>
      </c>
      <c r="C85" s="283" t="s">
        <v>195</v>
      </c>
      <c r="D85" s="283" t="s">
        <v>105</v>
      </c>
      <c r="E85" s="284">
        <v>59698</v>
      </c>
      <c r="F85" s="284">
        <v>71270</v>
      </c>
      <c r="G85" s="284">
        <v>130968</v>
      </c>
      <c r="H85" s="502">
        <v>0.52217179999999996</v>
      </c>
      <c r="I85" s="284">
        <v>514155</v>
      </c>
      <c r="J85" s="566">
        <v>2.0499499999999999</v>
      </c>
      <c r="K85" s="284">
        <v>155</v>
      </c>
      <c r="L85" s="284">
        <v>7703</v>
      </c>
      <c r="M85" s="284">
        <v>77676</v>
      </c>
      <c r="N85" s="587">
        <v>0.30969999999999998</v>
      </c>
      <c r="O85" s="284">
        <v>1221.5128199999999</v>
      </c>
      <c r="P85" s="284">
        <v>0</v>
      </c>
      <c r="Q85" s="526">
        <v>0</v>
      </c>
    </row>
    <row r="86" spans="1:17" s="478" customFormat="1" ht="15">
      <c r="A86" s="472"/>
      <c r="B86" s="282" t="s">
        <v>198</v>
      </c>
      <c r="C86" s="283" t="s">
        <v>199</v>
      </c>
      <c r="D86" s="283" t="s">
        <v>105</v>
      </c>
      <c r="E86" s="284">
        <v>324421</v>
      </c>
      <c r="F86" s="284">
        <v>46220</v>
      </c>
      <c r="G86" s="284">
        <v>370641</v>
      </c>
      <c r="H86" s="502">
        <v>0.31642720000000002</v>
      </c>
      <c r="I86" s="284">
        <v>2620775</v>
      </c>
      <c r="J86" s="566">
        <v>2.2374299999999998</v>
      </c>
      <c r="K86" s="283" t="s">
        <v>296</v>
      </c>
      <c r="L86" s="283" t="s">
        <v>296</v>
      </c>
      <c r="M86" s="284">
        <v>219144</v>
      </c>
      <c r="N86" s="587">
        <v>0.18709000000000001</v>
      </c>
      <c r="O86" s="284">
        <v>768.92632000000003</v>
      </c>
      <c r="P86" s="284">
        <v>1083</v>
      </c>
      <c r="Q86" s="526">
        <v>15603</v>
      </c>
    </row>
    <row r="87" spans="1:17" s="478" customFormat="1" ht="15">
      <c r="A87" s="472"/>
      <c r="B87" s="282" t="s">
        <v>223</v>
      </c>
      <c r="C87" s="283" t="s">
        <v>224</v>
      </c>
      <c r="D87" s="283" t="s">
        <v>105</v>
      </c>
      <c r="E87" s="284">
        <v>5640</v>
      </c>
      <c r="F87" s="284">
        <v>1831</v>
      </c>
      <c r="G87" s="284">
        <v>7471</v>
      </c>
      <c r="H87" s="502">
        <v>0.39994649999999998</v>
      </c>
      <c r="I87" s="284">
        <v>23141</v>
      </c>
      <c r="J87" s="566">
        <v>1.23881</v>
      </c>
      <c r="K87" s="284">
        <v>176</v>
      </c>
      <c r="L87" s="284">
        <v>1369</v>
      </c>
      <c r="M87" s="284">
        <v>7713</v>
      </c>
      <c r="N87" s="587">
        <v>0.41289999999999999</v>
      </c>
      <c r="O87" s="284">
        <v>907.41175999999996</v>
      </c>
      <c r="P87" s="284">
        <v>0</v>
      </c>
      <c r="Q87" s="526">
        <v>0</v>
      </c>
    </row>
    <row r="88" spans="1:17" s="478" customFormat="1" ht="15">
      <c r="A88" s="472"/>
      <c r="B88" s="282" t="s">
        <v>200</v>
      </c>
      <c r="C88" s="283" t="s">
        <v>201</v>
      </c>
      <c r="D88" s="283" t="s">
        <v>105</v>
      </c>
      <c r="E88" s="284">
        <v>19008</v>
      </c>
      <c r="F88" s="284">
        <v>34706</v>
      </c>
      <c r="G88" s="284">
        <v>53714</v>
      </c>
      <c r="H88" s="502">
        <v>0.46061360000000001</v>
      </c>
      <c r="I88" s="284">
        <v>119281</v>
      </c>
      <c r="J88" s="566">
        <v>1.0228699999999999</v>
      </c>
      <c r="K88" s="284">
        <v>171</v>
      </c>
      <c r="L88" s="284">
        <v>7844</v>
      </c>
      <c r="M88" s="284">
        <v>120476</v>
      </c>
      <c r="N88" s="587">
        <v>1.03312</v>
      </c>
      <c r="O88" s="284">
        <v>3481.9653199999998</v>
      </c>
      <c r="P88" s="284">
        <v>8056</v>
      </c>
      <c r="Q88" s="526">
        <v>8150</v>
      </c>
    </row>
    <row r="89" spans="1:17" s="478" customFormat="1" ht="15">
      <c r="B89" s="286" t="s">
        <v>202</v>
      </c>
      <c r="C89" s="287" t="s">
        <v>203</v>
      </c>
      <c r="D89" s="287" t="s">
        <v>105</v>
      </c>
      <c r="E89" s="288">
        <v>20504</v>
      </c>
      <c r="F89" s="288">
        <v>4865</v>
      </c>
      <c r="G89" s="288">
        <v>25369</v>
      </c>
      <c r="H89" s="504">
        <v>0.32261309999999999</v>
      </c>
      <c r="I89" s="288">
        <v>108202</v>
      </c>
      <c r="J89" s="569">
        <v>1.37599</v>
      </c>
      <c r="K89" s="288">
        <v>2136</v>
      </c>
      <c r="L89" s="288">
        <v>6615</v>
      </c>
      <c r="M89" s="288">
        <v>22623</v>
      </c>
      <c r="N89" s="588">
        <v>0.28769</v>
      </c>
      <c r="O89" s="288">
        <v>558.31687999999997</v>
      </c>
      <c r="P89" s="288">
        <v>113</v>
      </c>
      <c r="Q89" s="527">
        <v>97</v>
      </c>
    </row>
    <row r="90" spans="1:17" s="478" customFormat="1" ht="14">
      <c r="B90" s="506"/>
      <c r="C90" s="506"/>
      <c r="D90" s="506"/>
      <c r="E90" s="507"/>
      <c r="F90" s="507"/>
      <c r="G90" s="507"/>
      <c r="H90" s="509"/>
      <c r="I90" s="507"/>
      <c r="J90" s="570"/>
      <c r="K90" s="507"/>
      <c r="L90" s="507"/>
      <c r="M90" s="507"/>
      <c r="N90" s="589"/>
      <c r="O90" s="507"/>
      <c r="P90" s="507"/>
      <c r="Q90" s="507"/>
    </row>
    <row r="91" spans="1:17" s="478" customFormat="1" ht="14">
      <c r="B91" s="506"/>
      <c r="C91" s="506"/>
      <c r="D91" s="506"/>
      <c r="E91" s="507"/>
      <c r="F91" s="507"/>
      <c r="G91" s="507"/>
      <c r="H91" s="509"/>
      <c r="I91" s="507"/>
      <c r="J91" s="570"/>
      <c r="K91" s="507"/>
      <c r="L91" s="507"/>
      <c r="M91" s="507"/>
      <c r="N91" s="589"/>
      <c r="O91" s="507"/>
      <c r="P91" s="507"/>
      <c r="Q91" s="507"/>
    </row>
    <row r="92" spans="1:17" s="478" customFormat="1" ht="14">
      <c r="B92" s="506"/>
      <c r="C92" s="506"/>
      <c r="D92" s="506"/>
      <c r="E92" s="507"/>
      <c r="F92" s="507"/>
      <c r="G92" s="507"/>
      <c r="H92" s="509"/>
      <c r="I92" s="507"/>
      <c r="J92" s="570"/>
      <c r="K92" s="507"/>
      <c r="L92" s="507"/>
      <c r="M92" s="507"/>
      <c r="N92" s="589"/>
      <c r="O92" s="507"/>
      <c r="P92" s="507"/>
      <c r="Q92" s="507"/>
    </row>
    <row r="93" spans="1:17" s="478" customFormat="1" ht="14">
      <c r="B93" s="506"/>
      <c r="C93" s="506"/>
      <c r="D93" s="506"/>
      <c r="E93" s="507"/>
      <c r="F93" s="507"/>
      <c r="G93" s="507"/>
      <c r="H93" s="509"/>
      <c r="I93" s="507"/>
      <c r="J93" s="570"/>
      <c r="K93" s="507"/>
      <c r="L93" s="507"/>
      <c r="M93" s="507"/>
      <c r="N93" s="589"/>
      <c r="O93" s="507"/>
      <c r="P93" s="507"/>
      <c r="Q93" s="507"/>
    </row>
    <row r="94" spans="1:17" s="478" customFormat="1" ht="15">
      <c r="B94" s="487" t="s">
        <v>250</v>
      </c>
      <c r="C94" s="510"/>
      <c r="D94" s="426" t="s">
        <v>6</v>
      </c>
      <c r="E94" s="499">
        <v>3266622</v>
      </c>
      <c r="F94" s="499">
        <v>2001275</v>
      </c>
      <c r="G94" s="499">
        <v>5267897</v>
      </c>
      <c r="H94" s="474" t="s">
        <v>250</v>
      </c>
      <c r="I94" s="499">
        <v>19240369</v>
      </c>
      <c r="J94" s="474" t="s">
        <v>250</v>
      </c>
      <c r="K94" s="499">
        <v>89962</v>
      </c>
      <c r="L94" s="499">
        <v>466643</v>
      </c>
      <c r="M94" s="499">
        <v>4255457</v>
      </c>
      <c r="N94" s="474" t="s">
        <v>250</v>
      </c>
      <c r="O94" s="474" t="s">
        <v>250</v>
      </c>
      <c r="P94" s="499">
        <v>509764</v>
      </c>
      <c r="Q94" s="525">
        <v>564909</v>
      </c>
    </row>
    <row r="95" spans="1:17" s="478" customFormat="1" ht="15">
      <c r="B95" s="490" t="s">
        <v>250</v>
      </c>
      <c r="C95" s="512"/>
      <c r="D95" s="427" t="s">
        <v>599</v>
      </c>
      <c r="E95" s="284">
        <v>38888.357142856999</v>
      </c>
      <c r="F95" s="284">
        <v>23824.702380952</v>
      </c>
      <c r="G95" s="284">
        <v>62713.05952381</v>
      </c>
      <c r="H95" s="502">
        <v>0.60782978571429003</v>
      </c>
      <c r="I95" s="284">
        <v>229052.01190476</v>
      </c>
      <c r="J95" s="566">
        <v>2.1568948809523998</v>
      </c>
      <c r="K95" s="284">
        <v>1183.7105263158001</v>
      </c>
      <c r="L95" s="284">
        <v>7179.1230769230997</v>
      </c>
      <c r="M95" s="284">
        <v>51270.566265059999</v>
      </c>
      <c r="N95" s="587">
        <v>0.41599166666666998</v>
      </c>
      <c r="O95" s="284">
        <v>1205.0088407143</v>
      </c>
      <c r="P95" s="284">
        <v>6068.6190476190004</v>
      </c>
      <c r="Q95" s="526">
        <v>6725.1071428571004</v>
      </c>
    </row>
    <row r="96" spans="1:17" s="478" customFormat="1" ht="15">
      <c r="B96" s="490" t="s">
        <v>250</v>
      </c>
      <c r="C96" s="512"/>
      <c r="D96" s="427" t="s">
        <v>600</v>
      </c>
      <c r="E96" s="284">
        <v>5673</v>
      </c>
      <c r="F96" s="284">
        <v>1269</v>
      </c>
      <c r="G96" s="284">
        <v>7471</v>
      </c>
      <c r="H96" s="502">
        <v>0.201128</v>
      </c>
      <c r="I96" s="284">
        <v>32314</v>
      </c>
      <c r="J96" s="566">
        <v>0.79849999999999999</v>
      </c>
      <c r="K96" s="284">
        <v>62</v>
      </c>
      <c r="L96" s="284">
        <v>524</v>
      </c>
      <c r="M96" s="284">
        <v>3482</v>
      </c>
      <c r="N96" s="587">
        <v>7.3020000000000002E-2</v>
      </c>
      <c r="O96" s="284">
        <v>303.70690000000002</v>
      </c>
      <c r="P96" s="284">
        <v>0</v>
      </c>
      <c r="Q96" s="526">
        <v>0</v>
      </c>
    </row>
    <row r="97" spans="2:17" s="478" customFormat="1" ht="15">
      <c r="B97" s="490" t="s">
        <v>250</v>
      </c>
      <c r="C97" s="512"/>
      <c r="D97" s="427" t="s">
        <v>252</v>
      </c>
      <c r="E97" s="284">
        <v>7447</v>
      </c>
      <c r="F97" s="284">
        <v>3948</v>
      </c>
      <c r="G97" s="284">
        <v>16346</v>
      </c>
      <c r="H97" s="502">
        <v>0.32261309999999999</v>
      </c>
      <c r="I97" s="284">
        <v>65000</v>
      </c>
      <c r="J97" s="566">
        <v>1.1676500000000001</v>
      </c>
      <c r="K97" s="284">
        <v>178</v>
      </c>
      <c r="L97" s="284">
        <v>1219</v>
      </c>
      <c r="M97" s="284">
        <v>11287</v>
      </c>
      <c r="N97" s="587">
        <v>0.18709000000000001</v>
      </c>
      <c r="O97" s="284">
        <v>642.48091999999997</v>
      </c>
      <c r="P97" s="284">
        <v>105</v>
      </c>
      <c r="Q97" s="526">
        <v>190</v>
      </c>
    </row>
    <row r="98" spans="2:17" s="478" customFormat="1" ht="15">
      <c r="B98" s="490" t="s">
        <v>250</v>
      </c>
      <c r="C98" s="512"/>
      <c r="D98" s="427" t="s">
        <v>253</v>
      </c>
      <c r="E98" s="284">
        <v>20075</v>
      </c>
      <c r="F98" s="284">
        <v>11157</v>
      </c>
      <c r="G98" s="284">
        <v>33409.5</v>
      </c>
      <c r="H98" s="502">
        <v>0.46022370000000001</v>
      </c>
      <c r="I98" s="284">
        <v>122461</v>
      </c>
      <c r="J98" s="566">
        <v>1.6582049999999999</v>
      </c>
      <c r="K98" s="284">
        <v>414</v>
      </c>
      <c r="L98" s="284">
        <v>3674</v>
      </c>
      <c r="M98" s="284">
        <v>25012</v>
      </c>
      <c r="N98" s="587">
        <v>0.30363000000000001</v>
      </c>
      <c r="O98" s="284">
        <v>970.16885500000001</v>
      </c>
      <c r="P98" s="284">
        <v>2029.5</v>
      </c>
      <c r="Q98" s="526">
        <v>3691</v>
      </c>
    </row>
    <row r="99" spans="2:17" s="478" customFormat="1" ht="15">
      <c r="B99" s="490" t="s">
        <v>250</v>
      </c>
      <c r="C99" s="512"/>
      <c r="D99" s="427" t="s">
        <v>254</v>
      </c>
      <c r="E99" s="284">
        <v>42227</v>
      </c>
      <c r="F99" s="284">
        <v>35859</v>
      </c>
      <c r="G99" s="284">
        <v>76666</v>
      </c>
      <c r="H99" s="502">
        <v>0.58586280000000002</v>
      </c>
      <c r="I99" s="284">
        <v>259476</v>
      </c>
      <c r="J99" s="566">
        <v>2.3609900000000001</v>
      </c>
      <c r="K99" s="284">
        <v>1126</v>
      </c>
      <c r="L99" s="284">
        <v>8826</v>
      </c>
      <c r="M99" s="284">
        <v>57924</v>
      </c>
      <c r="N99" s="587">
        <v>0.50985000000000003</v>
      </c>
      <c r="O99" s="284">
        <v>1626.1428599999999</v>
      </c>
      <c r="P99" s="284">
        <v>7443</v>
      </c>
      <c r="Q99" s="526">
        <v>10523</v>
      </c>
    </row>
    <row r="100" spans="2:17" s="478" customFormat="1" ht="15">
      <c r="B100" s="493" t="s">
        <v>250</v>
      </c>
      <c r="C100" s="514"/>
      <c r="D100" s="428" t="s">
        <v>601</v>
      </c>
      <c r="E100" s="288">
        <v>74784</v>
      </c>
      <c r="F100" s="288">
        <v>57146</v>
      </c>
      <c r="G100" s="288">
        <v>130968</v>
      </c>
      <c r="H100" s="504">
        <v>0.87174249999999998</v>
      </c>
      <c r="I100" s="288">
        <v>420284</v>
      </c>
      <c r="J100" s="569">
        <v>3.59015</v>
      </c>
      <c r="K100" s="288">
        <v>2953</v>
      </c>
      <c r="L100" s="288">
        <v>17694</v>
      </c>
      <c r="M100" s="288">
        <v>100062</v>
      </c>
      <c r="N100" s="588">
        <v>0.81511</v>
      </c>
      <c r="O100" s="288">
        <v>2340.8873699999999</v>
      </c>
      <c r="P100" s="288">
        <v>14338</v>
      </c>
      <c r="Q100" s="527">
        <v>17745</v>
      </c>
    </row>
  </sheetData>
  <autoFilter ref="B5:Q5" xr:uid="{00000000-0001-0000-0A00-000000000000}"/>
  <mergeCells count="3">
    <mergeCell ref="D2:J2"/>
    <mergeCell ref="D3:J4"/>
    <mergeCell ref="B2:C3"/>
  </mergeCells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Y153"/>
  <sheetViews>
    <sheetView zoomScale="101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baseColWidth="10" defaultColWidth="11.5" defaultRowHeight="13"/>
  <cols>
    <col min="1" max="1" width="7" style="1" customWidth="1"/>
    <col min="2" max="2" width="13.33203125" style="1" customWidth="1"/>
    <col min="3" max="3" width="44.1640625" style="1" customWidth="1"/>
    <col min="4" max="5" width="13.33203125" style="1" customWidth="1"/>
    <col min="6" max="6" width="11.6640625" style="1" customWidth="1"/>
    <col min="7" max="7" width="12.5" style="1" customWidth="1"/>
    <col min="8" max="8" width="14.1640625" style="1" customWidth="1"/>
    <col min="9" max="9" width="13.6640625" style="1" customWidth="1"/>
    <col min="10" max="10" width="12.5" style="1" customWidth="1"/>
    <col min="11" max="11" width="12.6640625" style="1" customWidth="1"/>
    <col min="12" max="12" width="16.5" style="1" customWidth="1"/>
    <col min="13" max="13" width="17.6640625" style="1" customWidth="1"/>
    <col min="14" max="15" width="12.83203125" style="1" customWidth="1"/>
    <col min="16" max="16" width="14.33203125" style="1" customWidth="1"/>
    <col min="17" max="17" width="14.1640625" style="1" customWidth="1"/>
    <col min="18" max="18" width="15.1640625" style="1" customWidth="1"/>
    <col min="19" max="19" width="15" style="1" customWidth="1"/>
    <col min="20" max="20" width="13.5" style="1" customWidth="1"/>
    <col min="21" max="21" width="18.1640625" style="1" customWidth="1"/>
    <col min="22" max="22" width="14.33203125" style="1" customWidth="1"/>
    <col min="23" max="29" width="16.33203125" style="1" customWidth="1"/>
    <col min="30" max="30" width="18.83203125" style="1" customWidth="1"/>
    <col min="31" max="31" width="19.33203125" style="1" customWidth="1"/>
    <col min="32" max="32" width="14.33203125" style="1" customWidth="1"/>
    <col min="33" max="33" width="20.33203125" style="1" customWidth="1"/>
    <col min="34" max="34" width="14.5" style="1" customWidth="1"/>
    <col min="35" max="35" width="18.33203125" style="1" customWidth="1"/>
    <col min="36" max="36" width="17" style="1" customWidth="1"/>
    <col min="37" max="37" width="14.6640625" style="1" customWidth="1"/>
    <col min="38" max="38" width="13.83203125" style="1" customWidth="1"/>
    <col min="39" max="39" width="14.83203125" style="1" customWidth="1"/>
    <col min="40" max="40" width="11.5" style="1"/>
    <col min="41" max="41" width="13.1640625" style="1" customWidth="1"/>
    <col min="42" max="42" width="11.5" style="1"/>
    <col min="43" max="43" width="14" style="71" customWidth="1"/>
    <col min="44" max="44" width="13.1640625" style="1" customWidth="1"/>
    <col min="45" max="45" width="11.5" style="1"/>
    <col min="46" max="46" width="14.5" style="1" customWidth="1"/>
    <col min="47" max="47" width="14.6640625" style="1" customWidth="1"/>
    <col min="48" max="48" width="14.33203125" style="1" customWidth="1"/>
    <col min="49" max="16384" width="11.5" style="1"/>
  </cols>
  <sheetData>
    <row r="1" spans="2:48" ht="18">
      <c r="B1" s="652" t="s">
        <v>585</v>
      </c>
      <c r="C1" s="652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150"/>
      <c r="W1" s="150"/>
      <c r="X1" s="150"/>
      <c r="Y1" s="150"/>
      <c r="Z1" s="150"/>
      <c r="AA1" s="150"/>
      <c r="AB1" s="150"/>
      <c r="AC1" s="150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4"/>
      <c r="AR1" s="25"/>
      <c r="AS1" s="56"/>
      <c r="AT1" s="56"/>
      <c r="AU1" s="56"/>
      <c r="AV1" s="26"/>
    </row>
    <row r="2" spans="2:48" ht="28">
      <c r="B2" s="652"/>
      <c r="C2" s="652"/>
      <c r="K2" s="661"/>
      <c r="L2" s="661"/>
      <c r="M2" s="62"/>
      <c r="N2" s="62"/>
      <c r="O2" s="62"/>
      <c r="P2" s="62"/>
      <c r="Q2" s="62"/>
      <c r="R2" s="62"/>
      <c r="S2" s="62"/>
      <c r="T2" s="62"/>
      <c r="U2" s="62"/>
      <c r="V2" s="63"/>
      <c r="W2" s="63"/>
      <c r="X2" s="63"/>
      <c r="Y2" s="63"/>
      <c r="Z2" s="63"/>
      <c r="AA2" s="63"/>
      <c r="AB2" s="63"/>
      <c r="AC2" s="63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4"/>
      <c r="AR2" s="25"/>
      <c r="AS2" s="56"/>
      <c r="AT2" s="56"/>
      <c r="AU2" s="56"/>
    </row>
    <row r="3" spans="2:48" ht="28">
      <c r="B3" s="652"/>
      <c r="C3" s="65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3"/>
      <c r="W3" s="63"/>
      <c r="X3" s="63"/>
      <c r="Y3" s="63"/>
      <c r="Z3" s="63"/>
      <c r="AA3" s="63"/>
      <c r="AB3" s="63"/>
      <c r="AC3" s="63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4"/>
      <c r="AR3" s="25"/>
      <c r="AS3" s="25"/>
      <c r="AT3" s="56"/>
      <c r="AU3" s="56"/>
      <c r="AV3" s="56"/>
    </row>
    <row r="4" spans="2:48" ht="11.25" customHeight="1">
      <c r="B4" s="652"/>
      <c r="C4" s="65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3"/>
      <c r="W4" s="63"/>
      <c r="X4" s="63"/>
      <c r="Y4" s="63"/>
      <c r="Z4" s="63"/>
      <c r="AA4" s="63"/>
      <c r="AB4" s="63"/>
      <c r="AC4" s="63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4"/>
      <c r="AR4" s="25"/>
      <c r="AS4" s="25"/>
      <c r="AT4" s="56"/>
      <c r="AU4" s="56"/>
      <c r="AV4" s="56"/>
    </row>
    <row r="5" spans="2:48" ht="16" customHeight="1" thickBot="1">
      <c r="B5" s="259" t="s">
        <v>64</v>
      </c>
      <c r="C5" s="255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3"/>
      <c r="W5" s="63"/>
      <c r="X5" s="63"/>
      <c r="Y5" s="63"/>
      <c r="Z5" s="63"/>
      <c r="AA5" s="63"/>
      <c r="AB5" s="63"/>
      <c r="AC5" s="63"/>
      <c r="AD5" s="25"/>
      <c r="AE5" s="25"/>
      <c r="AF5" s="25"/>
      <c r="AG5" s="25"/>
      <c r="AH5" s="25"/>
      <c r="AI5" s="25"/>
      <c r="AJ5" s="25"/>
      <c r="AK5" s="25"/>
      <c r="AL5" s="25"/>
      <c r="AM5" s="701"/>
      <c r="AN5" s="701"/>
      <c r="AO5" s="25"/>
      <c r="AP5" s="25"/>
      <c r="AQ5" s="254"/>
      <c r="AR5" s="25"/>
      <c r="AS5" s="25"/>
      <c r="AT5" s="56"/>
      <c r="AU5" s="56"/>
      <c r="AV5" s="56"/>
    </row>
    <row r="6" spans="2:48" ht="65.25" customHeight="1">
      <c r="B6" s="398" t="s">
        <v>398</v>
      </c>
      <c r="C6" s="399" t="s">
        <v>399</v>
      </c>
      <c r="D6" s="399" t="s">
        <v>413</v>
      </c>
      <c r="E6" s="399" t="s">
        <v>486</v>
      </c>
      <c r="F6" s="399" t="s">
        <v>487</v>
      </c>
      <c r="G6" s="399" t="s">
        <v>488</v>
      </c>
      <c r="H6" s="399" t="s">
        <v>489</v>
      </c>
      <c r="I6" s="399" t="s">
        <v>490</v>
      </c>
      <c r="J6" s="399" t="s">
        <v>491</v>
      </c>
      <c r="K6" s="399" t="s">
        <v>492</v>
      </c>
      <c r="L6" s="399" t="s">
        <v>493</v>
      </c>
      <c r="M6" s="399" t="s">
        <v>494</v>
      </c>
      <c r="N6" s="399" t="s">
        <v>495</v>
      </c>
      <c r="O6" s="399" t="s">
        <v>496</v>
      </c>
      <c r="P6" s="399" t="s">
        <v>497</v>
      </c>
      <c r="Q6" s="399" t="s">
        <v>498</v>
      </c>
      <c r="R6" s="399" t="s">
        <v>499</v>
      </c>
      <c r="S6" s="399" t="s">
        <v>500</v>
      </c>
      <c r="T6" s="399" t="s">
        <v>501</v>
      </c>
      <c r="U6" s="399" t="s">
        <v>502</v>
      </c>
      <c r="V6" s="399" t="s">
        <v>503</v>
      </c>
      <c r="W6" s="399" t="s">
        <v>504</v>
      </c>
      <c r="X6" s="399" t="s">
        <v>505</v>
      </c>
      <c r="Y6" s="399" t="s">
        <v>581</v>
      </c>
      <c r="Z6" s="399" t="s">
        <v>582</v>
      </c>
      <c r="AA6" s="399" t="s">
        <v>583</v>
      </c>
      <c r="AB6" s="399" t="s">
        <v>614</v>
      </c>
      <c r="AC6" s="399" t="s">
        <v>584</v>
      </c>
      <c r="AD6" s="399" t="s">
        <v>506</v>
      </c>
      <c r="AE6" s="399" t="s">
        <v>507</v>
      </c>
      <c r="AF6" s="399" t="s">
        <v>508</v>
      </c>
      <c r="AG6" s="399" t="s">
        <v>509</v>
      </c>
      <c r="AH6" s="399" t="s">
        <v>510</v>
      </c>
      <c r="AI6" s="399" t="s">
        <v>511</v>
      </c>
      <c r="AJ6" s="399" t="s">
        <v>512</v>
      </c>
      <c r="AK6" s="399" t="s">
        <v>513</v>
      </c>
      <c r="AL6" s="399" t="s">
        <v>514</v>
      </c>
      <c r="AM6" s="399" t="s">
        <v>515</v>
      </c>
      <c r="AN6" s="399" t="s">
        <v>516</v>
      </c>
      <c r="AO6" s="399" t="s">
        <v>517</v>
      </c>
      <c r="AP6" s="400" t="s">
        <v>518</v>
      </c>
      <c r="AQ6" s="401" t="s">
        <v>519</v>
      </c>
      <c r="AR6" s="361" t="s">
        <v>520</v>
      </c>
      <c r="AS6" s="399" t="s">
        <v>521</v>
      </c>
      <c r="AT6" s="399" t="s">
        <v>522</v>
      </c>
      <c r="AU6" s="399" t="s">
        <v>523</v>
      </c>
      <c r="AV6" s="402" t="s">
        <v>524</v>
      </c>
    </row>
    <row r="7" spans="2:48" s="478" customFormat="1" ht="15">
      <c r="B7" s="590" t="s">
        <v>227</v>
      </c>
      <c r="C7" s="591" t="s">
        <v>228</v>
      </c>
      <c r="D7" s="591" t="s">
        <v>105</v>
      </c>
      <c r="E7" s="273">
        <v>2</v>
      </c>
      <c r="F7" s="273">
        <v>317</v>
      </c>
      <c r="G7" s="592">
        <f>F7/$AR7</f>
        <v>0.26112026359143325</v>
      </c>
      <c r="H7" s="273">
        <v>2696</v>
      </c>
      <c r="I7" s="563">
        <f>H7/F7</f>
        <v>8.5047318611987386</v>
      </c>
      <c r="J7" s="273">
        <v>76</v>
      </c>
      <c r="K7" s="592">
        <f>J7/$AR7</f>
        <v>6.260296540362438E-2</v>
      </c>
      <c r="L7" s="273">
        <v>462</v>
      </c>
      <c r="M7" s="563">
        <f>L7/J7</f>
        <v>6.0789473684210522</v>
      </c>
      <c r="N7" s="273">
        <v>393</v>
      </c>
      <c r="O7" s="273">
        <v>275</v>
      </c>
      <c r="P7" s="593">
        <f>SUM(N7:O7)</f>
        <v>668</v>
      </c>
      <c r="Q7" s="592">
        <f>P7/$AR7</f>
        <v>0.55024711696869855</v>
      </c>
      <c r="R7" s="273">
        <v>11784</v>
      </c>
      <c r="S7" s="273">
        <v>7523</v>
      </c>
      <c r="T7" s="593">
        <f>SUM(R7:S7)</f>
        <v>19307</v>
      </c>
      <c r="U7" s="563">
        <f>T7/P7</f>
        <v>28.902694610778443</v>
      </c>
      <c r="V7" s="273">
        <v>153</v>
      </c>
      <c r="W7" s="273">
        <v>9993</v>
      </c>
      <c r="X7" s="563">
        <f>W7/V7</f>
        <v>65.313725490196077</v>
      </c>
      <c r="Y7" s="591" t="s">
        <v>472</v>
      </c>
      <c r="Z7" s="591" t="s">
        <v>472</v>
      </c>
      <c r="AA7" s="591" t="s">
        <v>472</v>
      </c>
      <c r="AB7" s="591" t="s">
        <v>472</v>
      </c>
      <c r="AC7" s="591" t="s">
        <v>472</v>
      </c>
      <c r="AD7" s="591" t="s">
        <v>472</v>
      </c>
      <c r="AE7" s="591" t="s">
        <v>250</v>
      </c>
      <c r="AF7" s="273">
        <v>1005</v>
      </c>
      <c r="AG7" s="563">
        <v>0.82784184514003289</v>
      </c>
      <c r="AH7" s="273">
        <v>22731</v>
      </c>
      <c r="AI7" s="273">
        <v>208</v>
      </c>
      <c r="AJ7" s="541">
        <v>0.17133443163097201</v>
      </c>
      <c r="AK7" s="273">
        <v>9710</v>
      </c>
      <c r="AL7" s="593">
        <v>1</v>
      </c>
      <c r="AM7" s="541">
        <v>8.2372322899505767E-4</v>
      </c>
      <c r="AN7" s="577">
        <v>0</v>
      </c>
      <c r="AO7" s="273">
        <v>1</v>
      </c>
      <c r="AP7" s="273">
        <v>25</v>
      </c>
      <c r="AQ7" s="564">
        <v>25</v>
      </c>
      <c r="AR7" s="273">
        <v>1214</v>
      </c>
      <c r="AS7" s="563">
        <f>AR7/'Table 2 - Staff'!I8</f>
        <v>25.093013642000827</v>
      </c>
      <c r="AT7" s="273">
        <v>32458</v>
      </c>
      <c r="AU7" s="594">
        <v>26.736408566721583</v>
      </c>
      <c r="AV7" s="595">
        <v>186.96035343789779</v>
      </c>
    </row>
    <row r="8" spans="2:48" s="478" customFormat="1" ht="15">
      <c r="B8" s="596" t="s">
        <v>78</v>
      </c>
      <c r="C8" s="381" t="s">
        <v>79</v>
      </c>
      <c r="D8" s="381" t="s">
        <v>80</v>
      </c>
      <c r="E8" s="275">
        <v>1</v>
      </c>
      <c r="F8" s="275">
        <v>465</v>
      </c>
      <c r="G8" s="597">
        <f>F8/$AR8</f>
        <v>0.49310710498409333</v>
      </c>
      <c r="H8" s="275">
        <v>3049</v>
      </c>
      <c r="I8" s="565">
        <f>H8/F8</f>
        <v>6.5569892473118276</v>
      </c>
      <c r="J8" s="275">
        <v>74</v>
      </c>
      <c r="K8" s="597">
        <f>J8/$AR8</f>
        <v>7.8472958642629903E-2</v>
      </c>
      <c r="L8" s="275">
        <v>958</v>
      </c>
      <c r="M8" s="565">
        <f>L8/J8</f>
        <v>12.945945945945946</v>
      </c>
      <c r="N8" s="275">
        <v>333</v>
      </c>
      <c r="O8" s="275">
        <v>64</v>
      </c>
      <c r="P8" s="406">
        <f>SUM(N8:O8)</f>
        <v>397</v>
      </c>
      <c r="Q8" s="597">
        <f>P8/$AR8</f>
        <v>0.42099681866383881</v>
      </c>
      <c r="R8" s="275">
        <v>2749</v>
      </c>
      <c r="S8" s="275">
        <v>1794</v>
      </c>
      <c r="T8" s="406">
        <f>SUM(R8:S8)</f>
        <v>4543</v>
      </c>
      <c r="U8" s="565">
        <f>T8/P8</f>
        <v>11.443324937027707</v>
      </c>
      <c r="V8" s="275">
        <v>7</v>
      </c>
      <c r="W8" s="275">
        <v>172</v>
      </c>
      <c r="X8" s="565">
        <f>W8/V8</f>
        <v>24.571428571428573</v>
      </c>
      <c r="Y8" s="381" t="s">
        <v>472</v>
      </c>
      <c r="Z8" s="381" t="s">
        <v>472</v>
      </c>
      <c r="AA8" s="381" t="s">
        <v>472</v>
      </c>
      <c r="AB8" s="381" t="s">
        <v>472</v>
      </c>
      <c r="AC8" s="381" t="s">
        <v>472</v>
      </c>
      <c r="AD8" s="381" t="s">
        <v>472</v>
      </c>
      <c r="AE8" s="381" t="s">
        <v>472</v>
      </c>
      <c r="AF8" s="275">
        <v>872</v>
      </c>
      <c r="AG8" s="565">
        <v>0.92470837751855783</v>
      </c>
      <c r="AH8" s="275">
        <v>7317</v>
      </c>
      <c r="AI8" s="275">
        <v>71</v>
      </c>
      <c r="AJ8" s="700">
        <v>7.5291622481442208E-2</v>
      </c>
      <c r="AK8" s="275">
        <v>1405</v>
      </c>
      <c r="AL8" s="406">
        <v>0</v>
      </c>
      <c r="AM8" s="700">
        <v>0</v>
      </c>
      <c r="AN8" s="578">
        <v>0</v>
      </c>
      <c r="AO8" s="275">
        <v>5</v>
      </c>
      <c r="AP8" s="275">
        <v>57</v>
      </c>
      <c r="AQ8" s="566">
        <v>11.4</v>
      </c>
      <c r="AR8" s="275">
        <v>943</v>
      </c>
      <c r="AS8" s="565">
        <f>AR8/'Table 2 - Staff'!I9</f>
        <v>40.196078431372548</v>
      </c>
      <c r="AT8" s="275">
        <v>8722</v>
      </c>
      <c r="AU8" s="598">
        <v>9.2492046659597023</v>
      </c>
      <c r="AV8" s="599">
        <v>136.44968007384114</v>
      </c>
    </row>
    <row r="9" spans="2:48" s="478" customFormat="1" ht="15">
      <c r="B9" s="596" t="s">
        <v>103</v>
      </c>
      <c r="C9" s="381" t="s">
        <v>104</v>
      </c>
      <c r="D9" s="381" t="s">
        <v>105</v>
      </c>
      <c r="E9" s="275">
        <v>2</v>
      </c>
      <c r="F9" s="275">
        <v>213</v>
      </c>
      <c r="G9" s="597">
        <f>F9/$AR9</f>
        <v>0.41199226305609282</v>
      </c>
      <c r="H9" s="275">
        <v>1839</v>
      </c>
      <c r="I9" s="565">
        <f>H9/F9</f>
        <v>8.6338028169014081</v>
      </c>
      <c r="J9" s="275">
        <v>38</v>
      </c>
      <c r="K9" s="597">
        <f>J9/$AR9</f>
        <v>7.3500967117988397E-2</v>
      </c>
      <c r="L9" s="275">
        <v>89</v>
      </c>
      <c r="M9" s="565">
        <f>L9/J9</f>
        <v>2.3421052631578947</v>
      </c>
      <c r="N9" s="275">
        <v>266</v>
      </c>
      <c r="O9" s="275">
        <v>0</v>
      </c>
      <c r="P9" s="406">
        <f>SUM(N9:O9)</f>
        <v>266</v>
      </c>
      <c r="Q9" s="597">
        <f>P9/$AR9</f>
        <v>0.51450676982591881</v>
      </c>
      <c r="R9" s="275">
        <v>8771</v>
      </c>
      <c r="S9" s="275">
        <v>0</v>
      </c>
      <c r="T9" s="406">
        <f>SUM(R9:S9)</f>
        <v>8771</v>
      </c>
      <c r="U9" s="565">
        <f>T9/P9</f>
        <v>32.973684210526315</v>
      </c>
      <c r="V9" s="275">
        <v>0</v>
      </c>
      <c r="W9" s="275">
        <v>0</v>
      </c>
      <c r="X9" s="565"/>
      <c r="Y9" s="381" t="s">
        <v>579</v>
      </c>
      <c r="Z9" s="381" t="s">
        <v>580</v>
      </c>
      <c r="AA9" s="381" t="s">
        <v>580</v>
      </c>
      <c r="AB9" s="381" t="s">
        <v>472</v>
      </c>
      <c r="AC9" s="381" t="s">
        <v>580</v>
      </c>
      <c r="AD9" s="381" t="s">
        <v>472</v>
      </c>
      <c r="AE9" s="381" t="s">
        <v>472</v>
      </c>
      <c r="AF9" s="275">
        <v>493</v>
      </c>
      <c r="AG9" s="565">
        <v>0.95357833655705992</v>
      </c>
      <c r="AH9" s="275">
        <v>7120</v>
      </c>
      <c r="AI9" s="275">
        <v>24</v>
      </c>
      <c r="AJ9" s="700">
        <v>4.6421663442940041E-2</v>
      </c>
      <c r="AK9" s="275">
        <v>3579</v>
      </c>
      <c r="AL9" s="406">
        <v>0</v>
      </c>
      <c r="AM9" s="700">
        <v>0</v>
      </c>
      <c r="AN9" s="578">
        <v>0</v>
      </c>
      <c r="AO9" s="275">
        <v>0</v>
      </c>
      <c r="AP9" s="275">
        <v>0</v>
      </c>
      <c r="AQ9" s="566"/>
      <c r="AR9" s="275">
        <v>517</v>
      </c>
      <c r="AS9" s="565">
        <f>AR9/'Table 2 - Staff'!I10</f>
        <v>44.377682403433475</v>
      </c>
      <c r="AT9" s="275">
        <v>10699</v>
      </c>
      <c r="AU9" s="598">
        <v>20.694390715667311</v>
      </c>
      <c r="AV9" s="599">
        <v>295.30775600331219</v>
      </c>
    </row>
    <row r="10" spans="2:48" s="478" customFormat="1" ht="15">
      <c r="B10" s="596" t="s">
        <v>81</v>
      </c>
      <c r="C10" s="381" t="s">
        <v>82</v>
      </c>
      <c r="D10" s="381" t="s">
        <v>80</v>
      </c>
      <c r="E10" s="275">
        <v>2</v>
      </c>
      <c r="F10" s="275">
        <v>436</v>
      </c>
      <c r="G10" s="597">
        <f>F10/$AR10</f>
        <v>0.30489510489510491</v>
      </c>
      <c r="H10" s="275">
        <v>5578</v>
      </c>
      <c r="I10" s="565">
        <f>H10/F10</f>
        <v>12.793577981651376</v>
      </c>
      <c r="J10" s="275">
        <v>68</v>
      </c>
      <c r="K10" s="597">
        <f>J10/$AR10</f>
        <v>4.7552447552447551E-2</v>
      </c>
      <c r="L10" s="275">
        <v>3114</v>
      </c>
      <c r="M10" s="565">
        <f>L10/J10</f>
        <v>45.794117647058826</v>
      </c>
      <c r="N10" s="275">
        <v>437</v>
      </c>
      <c r="O10" s="275">
        <v>313</v>
      </c>
      <c r="P10" s="406">
        <f>SUM(N10:O10)</f>
        <v>750</v>
      </c>
      <c r="Q10" s="597">
        <f>P10/$AR10</f>
        <v>0.52447552447552448</v>
      </c>
      <c r="R10" s="275">
        <v>14316</v>
      </c>
      <c r="S10" s="275">
        <v>12705</v>
      </c>
      <c r="T10" s="406">
        <f>SUM(R10:S10)</f>
        <v>27021</v>
      </c>
      <c r="U10" s="565">
        <f>T10/P10</f>
        <v>36.027999999999999</v>
      </c>
      <c r="V10" s="275">
        <v>176</v>
      </c>
      <c r="W10" s="275">
        <v>5810</v>
      </c>
      <c r="X10" s="565">
        <f>W10/V10</f>
        <v>33.011363636363633</v>
      </c>
      <c r="Y10" s="381" t="s">
        <v>472</v>
      </c>
      <c r="Z10" s="381" t="s">
        <v>472</v>
      </c>
      <c r="AA10" s="381" t="s">
        <v>472</v>
      </c>
      <c r="AB10" s="381" t="s">
        <v>472</v>
      </c>
      <c r="AC10" s="381" t="s">
        <v>472</v>
      </c>
      <c r="AD10" s="381" t="s">
        <v>472</v>
      </c>
      <c r="AE10" s="381" t="s">
        <v>472</v>
      </c>
      <c r="AF10" s="275">
        <v>1232</v>
      </c>
      <c r="AG10" s="565">
        <v>0.86153846153846159</v>
      </c>
      <c r="AH10" s="275">
        <v>28177</v>
      </c>
      <c r="AI10" s="275">
        <v>136</v>
      </c>
      <c r="AJ10" s="700">
        <v>9.5104895104895101E-2</v>
      </c>
      <c r="AK10" s="275">
        <v>8070</v>
      </c>
      <c r="AL10" s="406">
        <v>62</v>
      </c>
      <c r="AM10" s="700">
        <v>4.3356643356643354E-2</v>
      </c>
      <c r="AN10" s="578">
        <v>307</v>
      </c>
      <c r="AO10" s="275">
        <v>5</v>
      </c>
      <c r="AP10" s="275">
        <v>802</v>
      </c>
      <c r="AQ10" s="566">
        <v>160.4</v>
      </c>
      <c r="AR10" s="275">
        <v>1430</v>
      </c>
      <c r="AS10" s="565">
        <f>AR10/'Table 2 - Staff'!I11</f>
        <v>30.309453158117847</v>
      </c>
      <c r="AT10" s="275">
        <v>41523</v>
      </c>
      <c r="AU10" s="598">
        <v>29.037062937062938</v>
      </c>
      <c r="AV10" s="599">
        <v>282.00704966687266</v>
      </c>
    </row>
    <row r="11" spans="2:48" s="478" customFormat="1" ht="15">
      <c r="B11" s="596" t="s">
        <v>83</v>
      </c>
      <c r="C11" s="381" t="s">
        <v>84</v>
      </c>
      <c r="D11" s="381" t="s">
        <v>80</v>
      </c>
      <c r="E11" s="275">
        <v>2</v>
      </c>
      <c r="F11" s="275">
        <v>0</v>
      </c>
      <c r="G11" s="597">
        <f>F11/$AR11</f>
        <v>0</v>
      </c>
      <c r="H11" s="275">
        <v>0</v>
      </c>
      <c r="I11" s="565"/>
      <c r="J11" s="275">
        <v>60</v>
      </c>
      <c r="K11" s="597">
        <f>J11/$AR11</f>
        <v>7.8023407022106639E-2</v>
      </c>
      <c r="L11" s="275">
        <v>276</v>
      </c>
      <c r="M11" s="565">
        <f>L11/J11</f>
        <v>4.5999999999999996</v>
      </c>
      <c r="N11" s="275">
        <v>341</v>
      </c>
      <c r="O11" s="275">
        <v>104</v>
      </c>
      <c r="P11" s="406">
        <f>SUM(N11:O11)</f>
        <v>445</v>
      </c>
      <c r="Q11" s="597">
        <f>P11/$AR11</f>
        <v>0.57867360208062424</v>
      </c>
      <c r="R11" s="275">
        <v>3172</v>
      </c>
      <c r="S11" s="275">
        <v>371</v>
      </c>
      <c r="T11" s="406">
        <f>SUM(R11:S11)</f>
        <v>3543</v>
      </c>
      <c r="U11" s="565">
        <f>T11/P11</f>
        <v>7.9617977528089892</v>
      </c>
      <c r="V11" s="275">
        <v>264</v>
      </c>
      <c r="W11" s="275">
        <v>8605</v>
      </c>
      <c r="X11" s="565">
        <f>W11/V11</f>
        <v>32.594696969696969</v>
      </c>
      <c r="Y11" s="381" t="s">
        <v>579</v>
      </c>
      <c r="Z11" s="381" t="s">
        <v>472</v>
      </c>
      <c r="AA11" s="381" t="s">
        <v>580</v>
      </c>
      <c r="AB11" s="381" t="s">
        <v>472</v>
      </c>
      <c r="AC11" s="381" t="s">
        <v>472</v>
      </c>
      <c r="AD11" s="381" t="s">
        <v>472</v>
      </c>
      <c r="AE11" s="381" t="s">
        <v>471</v>
      </c>
      <c r="AF11" s="275">
        <v>759</v>
      </c>
      <c r="AG11" s="565">
        <v>0.98699609882964889</v>
      </c>
      <c r="AH11" s="275">
        <v>9031</v>
      </c>
      <c r="AI11" s="275">
        <v>10</v>
      </c>
      <c r="AJ11" s="700">
        <v>1.3003901170351105E-2</v>
      </c>
      <c r="AK11" s="275">
        <v>3393</v>
      </c>
      <c r="AL11" s="406">
        <v>0</v>
      </c>
      <c r="AM11" s="700">
        <v>0</v>
      </c>
      <c r="AN11" s="578">
        <v>0</v>
      </c>
      <c r="AO11" s="275">
        <v>0</v>
      </c>
      <c r="AP11" s="275">
        <v>0</v>
      </c>
      <c r="AQ11" s="566"/>
      <c r="AR11" s="275">
        <v>769</v>
      </c>
      <c r="AS11" s="565">
        <f>AR11/'Table 2 - Staff'!I12</f>
        <v>38.450000000000003</v>
      </c>
      <c r="AT11" s="275">
        <v>12424</v>
      </c>
      <c r="AU11" s="598">
        <v>16.156046814044213</v>
      </c>
      <c r="AV11" s="599">
        <v>245.32027485980572</v>
      </c>
    </row>
    <row r="12" spans="2:48" s="478" customFormat="1" ht="15">
      <c r="B12" s="596" t="s">
        <v>85</v>
      </c>
      <c r="C12" s="381" t="s">
        <v>86</v>
      </c>
      <c r="D12" s="381" t="s">
        <v>80</v>
      </c>
      <c r="E12" s="275">
        <v>2</v>
      </c>
      <c r="F12" s="275">
        <v>274</v>
      </c>
      <c r="G12" s="597">
        <f>F12/$AR12</f>
        <v>0.25703564727954969</v>
      </c>
      <c r="H12" s="275">
        <v>2496</v>
      </c>
      <c r="I12" s="565">
        <f>H12/F12</f>
        <v>9.10948905109489</v>
      </c>
      <c r="J12" s="275">
        <v>9</v>
      </c>
      <c r="K12" s="597">
        <f>J12/$AR12</f>
        <v>8.4427767354596627E-3</v>
      </c>
      <c r="L12" s="275">
        <v>138</v>
      </c>
      <c r="M12" s="565">
        <f>L12/J12</f>
        <v>15.333333333333334</v>
      </c>
      <c r="N12" s="275">
        <v>285</v>
      </c>
      <c r="O12" s="275">
        <v>498</v>
      </c>
      <c r="P12" s="406">
        <f>SUM(N12:O12)</f>
        <v>783</v>
      </c>
      <c r="Q12" s="597">
        <f>P12/$AR12</f>
        <v>0.73452157598499057</v>
      </c>
      <c r="R12" s="275">
        <v>453</v>
      </c>
      <c r="S12" s="275">
        <v>9766</v>
      </c>
      <c r="T12" s="406">
        <f>SUM(R12:S12)</f>
        <v>10219</v>
      </c>
      <c r="U12" s="565">
        <f>T12/P12</f>
        <v>13.051085568326947</v>
      </c>
      <c r="V12" s="275">
        <v>0</v>
      </c>
      <c r="W12" s="275">
        <v>0</v>
      </c>
      <c r="X12" s="565"/>
      <c r="Y12" s="381" t="s">
        <v>250</v>
      </c>
      <c r="Z12" s="381" t="s">
        <v>250</v>
      </c>
      <c r="AA12" s="381" t="s">
        <v>250</v>
      </c>
      <c r="AB12" s="381" t="s">
        <v>250</v>
      </c>
      <c r="AC12" s="381" t="s">
        <v>250</v>
      </c>
      <c r="AD12" s="381" t="s">
        <v>250</v>
      </c>
      <c r="AE12" s="381" t="s">
        <v>250</v>
      </c>
      <c r="AF12" s="275">
        <v>840</v>
      </c>
      <c r="AG12" s="565">
        <v>0.7879924953095685</v>
      </c>
      <c r="AH12" s="275">
        <v>8724</v>
      </c>
      <c r="AI12" s="275">
        <v>226</v>
      </c>
      <c r="AJ12" s="700">
        <v>0.21200750469043153</v>
      </c>
      <c r="AK12" s="275">
        <v>4129</v>
      </c>
      <c r="AL12" s="406">
        <v>0</v>
      </c>
      <c r="AM12" s="700">
        <v>0</v>
      </c>
      <c r="AN12" s="578">
        <v>0</v>
      </c>
      <c r="AO12" s="275">
        <v>0</v>
      </c>
      <c r="AP12" s="275">
        <v>0</v>
      </c>
      <c r="AQ12" s="566"/>
      <c r="AR12" s="275">
        <v>1066</v>
      </c>
      <c r="AS12" s="565">
        <f>AR12/'Table 2 - Staff'!I13</f>
        <v>64.02402402402403</v>
      </c>
      <c r="AT12" s="275">
        <v>12853</v>
      </c>
      <c r="AU12" s="598">
        <v>12.057223264540339</v>
      </c>
      <c r="AV12" s="599">
        <v>213.31717922759032</v>
      </c>
    </row>
    <row r="13" spans="2:48" s="478" customFormat="1" ht="15">
      <c r="B13" s="596" t="s">
        <v>106</v>
      </c>
      <c r="C13" s="381" t="s">
        <v>107</v>
      </c>
      <c r="D13" s="381" t="s">
        <v>105</v>
      </c>
      <c r="E13" s="275">
        <v>1</v>
      </c>
      <c r="F13" s="275">
        <v>20</v>
      </c>
      <c r="G13" s="597">
        <f>F13/$AR13</f>
        <v>8.4388185654008435E-2</v>
      </c>
      <c r="H13" s="275">
        <v>1249</v>
      </c>
      <c r="I13" s="565">
        <f>H13/F13</f>
        <v>62.45</v>
      </c>
      <c r="J13" s="275">
        <v>42</v>
      </c>
      <c r="K13" s="597">
        <f>J13/$AR13</f>
        <v>0.17721518987341772</v>
      </c>
      <c r="L13" s="275">
        <v>2137</v>
      </c>
      <c r="M13" s="565">
        <f>L13/J13</f>
        <v>50.88095238095238</v>
      </c>
      <c r="N13" s="275">
        <v>121</v>
      </c>
      <c r="O13" s="275">
        <v>45</v>
      </c>
      <c r="P13" s="406">
        <f>SUM(N13:O13)</f>
        <v>166</v>
      </c>
      <c r="Q13" s="597">
        <f>P13/$AR13</f>
        <v>0.70042194092827004</v>
      </c>
      <c r="R13" s="275">
        <v>3140</v>
      </c>
      <c r="S13" s="275">
        <v>4459</v>
      </c>
      <c r="T13" s="406">
        <f>SUM(R13:S13)</f>
        <v>7599</v>
      </c>
      <c r="U13" s="565">
        <f>T13/P13</f>
        <v>45.777108433734938</v>
      </c>
      <c r="V13" s="275">
        <v>9</v>
      </c>
      <c r="W13" s="275">
        <v>370</v>
      </c>
      <c r="X13" s="565">
        <f>W13/V13</f>
        <v>41.111111111111114</v>
      </c>
      <c r="Y13" s="381" t="s">
        <v>579</v>
      </c>
      <c r="Z13" s="381" t="s">
        <v>472</v>
      </c>
      <c r="AA13" s="381" t="s">
        <v>472</v>
      </c>
      <c r="AB13" s="381" t="s">
        <v>472</v>
      </c>
      <c r="AC13" s="381" t="s">
        <v>472</v>
      </c>
      <c r="AD13" s="381" t="s">
        <v>472</v>
      </c>
      <c r="AE13" s="381" t="s">
        <v>472</v>
      </c>
      <c r="AF13" s="275">
        <v>112</v>
      </c>
      <c r="AG13" s="565">
        <v>0.47257383966244726</v>
      </c>
      <c r="AH13" s="275">
        <v>2927</v>
      </c>
      <c r="AI13" s="275">
        <v>125</v>
      </c>
      <c r="AJ13" s="700">
        <v>0.52742616033755274</v>
      </c>
      <c r="AK13" s="275">
        <v>8428</v>
      </c>
      <c r="AL13" s="406">
        <v>0</v>
      </c>
      <c r="AM13" s="700">
        <v>0</v>
      </c>
      <c r="AN13" s="578">
        <v>0</v>
      </c>
      <c r="AO13" s="275">
        <v>2</v>
      </c>
      <c r="AP13" s="275">
        <v>927</v>
      </c>
      <c r="AQ13" s="566">
        <v>463.5</v>
      </c>
      <c r="AR13" s="275">
        <v>237</v>
      </c>
      <c r="AS13" s="565">
        <f>AR13/'Table 2 - Staff'!I14</f>
        <v>23.099415204678362</v>
      </c>
      <c r="AT13" s="275">
        <v>11355</v>
      </c>
      <c r="AU13" s="598">
        <v>47.911392405063289</v>
      </c>
      <c r="AV13" s="599">
        <v>391.44373965802538</v>
      </c>
    </row>
    <row r="14" spans="2:48" s="478" customFormat="1" ht="15">
      <c r="B14" s="596" t="s">
        <v>164</v>
      </c>
      <c r="C14" s="381" t="s">
        <v>165</v>
      </c>
      <c r="D14" s="381" t="s">
        <v>105</v>
      </c>
      <c r="E14" s="275">
        <v>1</v>
      </c>
      <c r="F14" s="275">
        <v>42</v>
      </c>
      <c r="G14" s="597">
        <f>F14/$AR14</f>
        <v>3.2183908045977011E-2</v>
      </c>
      <c r="H14" s="275">
        <v>418</v>
      </c>
      <c r="I14" s="565">
        <f>H14/F14</f>
        <v>9.9523809523809526</v>
      </c>
      <c r="J14" s="275">
        <v>2</v>
      </c>
      <c r="K14" s="597">
        <f>J14/$AR14</f>
        <v>1.5325670498084292E-3</v>
      </c>
      <c r="L14" s="275">
        <v>57</v>
      </c>
      <c r="M14" s="565">
        <f>L14/J14</f>
        <v>28.5</v>
      </c>
      <c r="N14" s="275">
        <v>1153</v>
      </c>
      <c r="O14" s="275">
        <v>63</v>
      </c>
      <c r="P14" s="406">
        <f>SUM(N14:O14)</f>
        <v>1216</v>
      </c>
      <c r="Q14" s="597">
        <f>P14/$AR14</f>
        <v>0.93180076628352493</v>
      </c>
      <c r="R14" s="275">
        <v>21809</v>
      </c>
      <c r="S14" s="275">
        <v>2017</v>
      </c>
      <c r="T14" s="406">
        <f>SUM(R14:S14)</f>
        <v>23826</v>
      </c>
      <c r="U14" s="565">
        <f>T14/P14</f>
        <v>19.59375</v>
      </c>
      <c r="V14" s="275">
        <v>45</v>
      </c>
      <c r="W14" s="275">
        <v>5662</v>
      </c>
      <c r="X14" s="565">
        <f>W14/V14</f>
        <v>125.82222222222222</v>
      </c>
      <c r="Y14" s="381" t="s">
        <v>472</v>
      </c>
      <c r="Z14" s="381" t="s">
        <v>472</v>
      </c>
      <c r="AA14" s="381" t="s">
        <v>472</v>
      </c>
      <c r="AB14" s="381" t="s">
        <v>472</v>
      </c>
      <c r="AC14" s="381" t="s">
        <v>472</v>
      </c>
      <c r="AD14" s="381" t="s">
        <v>472</v>
      </c>
      <c r="AE14" s="381" t="s">
        <v>472</v>
      </c>
      <c r="AF14" s="275">
        <v>141</v>
      </c>
      <c r="AG14" s="565">
        <v>0.10804597701149425</v>
      </c>
      <c r="AH14" s="275">
        <v>5816</v>
      </c>
      <c r="AI14" s="275">
        <v>1163</v>
      </c>
      <c r="AJ14" s="700">
        <v>0.89118773946360152</v>
      </c>
      <c r="AK14" s="275">
        <v>24086</v>
      </c>
      <c r="AL14" s="406">
        <v>1</v>
      </c>
      <c r="AM14" s="700">
        <v>7.6628352490421458E-4</v>
      </c>
      <c r="AN14" s="578">
        <v>61</v>
      </c>
      <c r="AO14" s="275">
        <v>1</v>
      </c>
      <c r="AP14" s="275">
        <v>1</v>
      </c>
      <c r="AQ14" s="566">
        <v>1</v>
      </c>
      <c r="AR14" s="275">
        <v>1305</v>
      </c>
      <c r="AS14" s="565">
        <f>AR14/'Table 2 - Staff'!I15</f>
        <v>47.12892741061755</v>
      </c>
      <c r="AT14" s="275">
        <v>29963</v>
      </c>
      <c r="AU14" s="598">
        <v>22.960153256704981</v>
      </c>
      <c r="AV14" s="599">
        <v>329.48822274516704</v>
      </c>
    </row>
    <row r="15" spans="2:48" s="478" customFormat="1" ht="15">
      <c r="B15" s="596" t="s">
        <v>108</v>
      </c>
      <c r="C15" s="381" t="s">
        <v>109</v>
      </c>
      <c r="D15" s="381" t="s">
        <v>105</v>
      </c>
      <c r="E15" s="275">
        <v>3</v>
      </c>
      <c r="F15" s="275">
        <v>992</v>
      </c>
      <c r="G15" s="597">
        <f>F15/$AR15</f>
        <v>0.62038774233896188</v>
      </c>
      <c r="H15" s="275">
        <v>11345</v>
      </c>
      <c r="I15" s="565">
        <f>H15/F15</f>
        <v>11.43649193548387</v>
      </c>
      <c r="J15" s="275">
        <v>15</v>
      </c>
      <c r="K15" s="597">
        <f>J15/$AR15</f>
        <v>9.3808630393996256E-3</v>
      </c>
      <c r="L15" s="275">
        <v>61</v>
      </c>
      <c r="M15" s="565">
        <f>L15/J15</f>
        <v>4.0666666666666664</v>
      </c>
      <c r="N15" s="275">
        <v>305</v>
      </c>
      <c r="O15" s="275">
        <v>261</v>
      </c>
      <c r="P15" s="406">
        <f>SUM(N15:O15)</f>
        <v>566</v>
      </c>
      <c r="Q15" s="597">
        <f>P15/$AR15</f>
        <v>0.35397123202001252</v>
      </c>
      <c r="R15" s="275">
        <v>5765</v>
      </c>
      <c r="S15" s="275">
        <v>4099</v>
      </c>
      <c r="T15" s="406">
        <f>SUM(R15:S15)</f>
        <v>9864</v>
      </c>
      <c r="U15" s="565">
        <f>T15/P15</f>
        <v>17.42756183745583</v>
      </c>
      <c r="V15" s="275">
        <v>26</v>
      </c>
      <c r="W15" s="275">
        <v>432</v>
      </c>
      <c r="X15" s="565">
        <f>W15/V15</f>
        <v>16.615384615384617</v>
      </c>
      <c r="Y15" s="381" t="s">
        <v>579</v>
      </c>
      <c r="Z15" s="381" t="s">
        <v>472</v>
      </c>
      <c r="AA15" s="381" t="s">
        <v>580</v>
      </c>
      <c r="AB15" s="381" t="s">
        <v>472</v>
      </c>
      <c r="AC15" s="381" t="s">
        <v>472</v>
      </c>
      <c r="AD15" s="381" t="s">
        <v>472</v>
      </c>
      <c r="AE15" s="381" t="s">
        <v>471</v>
      </c>
      <c r="AF15" s="275">
        <v>1510</v>
      </c>
      <c r="AG15" s="565">
        <v>0.94434021263289558</v>
      </c>
      <c r="AH15" s="275">
        <v>19568</v>
      </c>
      <c r="AI15" s="275">
        <v>32</v>
      </c>
      <c r="AJ15" s="700">
        <v>2.0012507817385866E-2</v>
      </c>
      <c r="AK15" s="275">
        <v>845</v>
      </c>
      <c r="AL15" s="406">
        <v>57</v>
      </c>
      <c r="AM15" s="700">
        <v>3.5647279549718573E-2</v>
      </c>
      <c r="AN15" s="578">
        <v>1289</v>
      </c>
      <c r="AO15" s="275">
        <v>0</v>
      </c>
      <c r="AP15" s="275">
        <v>0</v>
      </c>
      <c r="AQ15" s="566"/>
      <c r="AR15" s="275">
        <v>1599</v>
      </c>
      <c r="AS15" s="565">
        <f>AR15/'Table 2 - Staff'!I16</f>
        <v>79.95</v>
      </c>
      <c r="AT15" s="275">
        <v>21702</v>
      </c>
      <c r="AU15" s="598">
        <v>13.572232645403377</v>
      </c>
      <c r="AV15" s="599">
        <v>142.29420057043572</v>
      </c>
    </row>
    <row r="16" spans="2:48" s="478" customFormat="1" ht="15">
      <c r="B16" s="596" t="s">
        <v>110</v>
      </c>
      <c r="C16" s="381" t="s">
        <v>111</v>
      </c>
      <c r="D16" s="381" t="s">
        <v>105</v>
      </c>
      <c r="E16" s="275">
        <v>3</v>
      </c>
      <c r="F16" s="275">
        <v>281</v>
      </c>
      <c r="G16" s="597">
        <f>F16/$AR16</f>
        <v>0.23753169907016061</v>
      </c>
      <c r="H16" s="275">
        <v>13702</v>
      </c>
      <c r="I16" s="565">
        <f>H16/F16</f>
        <v>48.761565836298935</v>
      </c>
      <c r="J16" s="275">
        <v>21</v>
      </c>
      <c r="K16" s="597">
        <f>J16/$AR16</f>
        <v>1.7751479289940829E-2</v>
      </c>
      <c r="L16" s="275">
        <v>424</v>
      </c>
      <c r="M16" s="565">
        <f>L16/J16</f>
        <v>20.19047619047619</v>
      </c>
      <c r="N16" s="275">
        <v>676</v>
      </c>
      <c r="O16" s="275">
        <v>125</v>
      </c>
      <c r="P16" s="406">
        <f>SUM(N16:O16)</f>
        <v>801</v>
      </c>
      <c r="Q16" s="597">
        <f>P16/$AR16</f>
        <v>0.67709213863060014</v>
      </c>
      <c r="R16" s="275">
        <v>10768</v>
      </c>
      <c r="S16" s="275">
        <v>3118</v>
      </c>
      <c r="T16" s="406">
        <f>SUM(R16:S16)</f>
        <v>13886</v>
      </c>
      <c r="U16" s="565">
        <f>T16/P16</f>
        <v>17.335830212234708</v>
      </c>
      <c r="V16" s="275">
        <v>80</v>
      </c>
      <c r="W16" s="275">
        <v>2118</v>
      </c>
      <c r="X16" s="565">
        <f>W16/V16</f>
        <v>26.475000000000001</v>
      </c>
      <c r="Y16" s="381" t="s">
        <v>472</v>
      </c>
      <c r="Z16" s="381" t="s">
        <v>472</v>
      </c>
      <c r="AA16" s="381" t="s">
        <v>472</v>
      </c>
      <c r="AB16" s="381" t="s">
        <v>472</v>
      </c>
      <c r="AC16" s="381" t="s">
        <v>472</v>
      </c>
      <c r="AD16" s="381" t="s">
        <v>472</v>
      </c>
      <c r="AE16" s="381" t="s">
        <v>472</v>
      </c>
      <c r="AF16" s="275">
        <v>955</v>
      </c>
      <c r="AG16" s="565">
        <v>0.80726965342349954</v>
      </c>
      <c r="AH16" s="275">
        <v>23647</v>
      </c>
      <c r="AI16" s="275">
        <v>69</v>
      </c>
      <c r="AJ16" s="700">
        <v>5.8326289095519866E-2</v>
      </c>
      <c r="AK16" s="275">
        <v>3560</v>
      </c>
      <c r="AL16" s="406">
        <v>159</v>
      </c>
      <c r="AM16" s="700">
        <v>0.13440405748098055</v>
      </c>
      <c r="AN16" s="578">
        <v>792</v>
      </c>
      <c r="AO16" s="275">
        <v>0</v>
      </c>
      <c r="AP16" s="275">
        <v>0</v>
      </c>
      <c r="AQ16" s="566"/>
      <c r="AR16" s="275">
        <v>1183</v>
      </c>
      <c r="AS16" s="565">
        <f>AR16/'Table 2 - Staff'!I17</f>
        <v>15.180290003849608</v>
      </c>
      <c r="AT16" s="275">
        <v>30130</v>
      </c>
      <c r="AU16" s="598">
        <v>25.469146238377007</v>
      </c>
      <c r="AV16" s="599">
        <v>110.20361883373627</v>
      </c>
    </row>
    <row r="17" spans="2:48" s="478" customFormat="1" ht="15">
      <c r="B17" s="596" t="s">
        <v>112</v>
      </c>
      <c r="C17" s="381" t="s">
        <v>113</v>
      </c>
      <c r="D17" s="381" t="s">
        <v>105</v>
      </c>
      <c r="E17" s="275">
        <v>1</v>
      </c>
      <c r="F17" s="275">
        <v>198</v>
      </c>
      <c r="G17" s="597">
        <f>F17/$AR17</f>
        <v>0.15726767275615569</v>
      </c>
      <c r="H17" s="275">
        <v>4091</v>
      </c>
      <c r="I17" s="565">
        <f>H17/F17</f>
        <v>20.661616161616163</v>
      </c>
      <c r="J17" s="275">
        <v>170</v>
      </c>
      <c r="K17" s="597">
        <f>J17/$AR17</f>
        <v>0.13502779984114377</v>
      </c>
      <c r="L17" s="275">
        <v>2503</v>
      </c>
      <c r="M17" s="565">
        <f>L17/J17</f>
        <v>14.723529411764705</v>
      </c>
      <c r="N17" s="275">
        <v>446</v>
      </c>
      <c r="O17" s="275">
        <v>352</v>
      </c>
      <c r="P17" s="406">
        <f>SUM(N17:O17)</f>
        <v>798</v>
      </c>
      <c r="Q17" s="597">
        <f>P17/$AR17</f>
        <v>0.63383637807783955</v>
      </c>
      <c r="R17" s="275">
        <v>8451</v>
      </c>
      <c r="S17" s="275">
        <v>7137</v>
      </c>
      <c r="T17" s="406">
        <f>SUM(R17:S17)</f>
        <v>15588</v>
      </c>
      <c r="U17" s="565">
        <f>T17/P17</f>
        <v>19.533834586466167</v>
      </c>
      <c r="V17" s="275">
        <v>93</v>
      </c>
      <c r="W17" s="275">
        <v>6195</v>
      </c>
      <c r="X17" s="565">
        <f>W17/V17</f>
        <v>66.612903225806448</v>
      </c>
      <c r="Y17" s="381" t="s">
        <v>472</v>
      </c>
      <c r="Z17" s="381" t="s">
        <v>472</v>
      </c>
      <c r="AA17" s="381" t="s">
        <v>472</v>
      </c>
      <c r="AB17" s="381" t="s">
        <v>472</v>
      </c>
      <c r="AC17" s="381" t="s">
        <v>472</v>
      </c>
      <c r="AD17" s="381" t="s">
        <v>472</v>
      </c>
      <c r="AE17" s="381" t="s">
        <v>472</v>
      </c>
      <c r="AF17" s="275">
        <v>1054</v>
      </c>
      <c r="AG17" s="565">
        <v>0.83717235901509135</v>
      </c>
      <c r="AH17" s="275">
        <v>21003</v>
      </c>
      <c r="AI17" s="275">
        <v>189</v>
      </c>
      <c r="AJ17" s="700">
        <v>0.15011914217633043</v>
      </c>
      <c r="AK17" s="275">
        <v>7111</v>
      </c>
      <c r="AL17" s="406">
        <v>16</v>
      </c>
      <c r="AM17" s="700">
        <v>1.2708498808578236E-2</v>
      </c>
      <c r="AN17" s="578">
        <v>263</v>
      </c>
      <c r="AO17" s="275">
        <v>10</v>
      </c>
      <c r="AP17" s="275">
        <v>576</v>
      </c>
      <c r="AQ17" s="566">
        <v>57.6</v>
      </c>
      <c r="AR17" s="275">
        <v>1259</v>
      </c>
      <c r="AS17" s="565">
        <f>AR17/'Table 2 - Staff'!I18</f>
        <v>51.598360655737707</v>
      </c>
      <c r="AT17" s="275">
        <v>28377</v>
      </c>
      <c r="AU17" s="598">
        <v>22.539316918189037</v>
      </c>
      <c r="AV17" s="599">
        <v>318.85702728212505</v>
      </c>
    </row>
    <row r="18" spans="2:48" s="478" customFormat="1" ht="15">
      <c r="B18" s="596" t="s">
        <v>114</v>
      </c>
      <c r="C18" s="381" t="s">
        <v>115</v>
      </c>
      <c r="D18" s="381" t="s">
        <v>105</v>
      </c>
      <c r="E18" s="275">
        <v>3</v>
      </c>
      <c r="F18" s="275">
        <v>413</v>
      </c>
      <c r="G18" s="597">
        <f>F18/$AR18</f>
        <v>0.17433516251582945</v>
      </c>
      <c r="H18" s="275">
        <v>3957</v>
      </c>
      <c r="I18" s="565">
        <f>H18/F18</f>
        <v>9.5811138014527852</v>
      </c>
      <c r="J18" s="275">
        <v>160</v>
      </c>
      <c r="K18" s="597">
        <f>J18/$AR18</f>
        <v>6.7539046010975101E-2</v>
      </c>
      <c r="L18" s="275">
        <v>2074</v>
      </c>
      <c r="M18" s="565">
        <f>L18/J18</f>
        <v>12.9625</v>
      </c>
      <c r="N18" s="275">
        <v>1080</v>
      </c>
      <c r="O18" s="275">
        <v>325</v>
      </c>
      <c r="P18" s="406">
        <f>SUM(N18:O18)</f>
        <v>1405</v>
      </c>
      <c r="Q18" s="597">
        <f>P18/$AR18</f>
        <v>0.59307724778387505</v>
      </c>
      <c r="R18" s="275">
        <v>25213</v>
      </c>
      <c r="S18" s="275">
        <v>10296</v>
      </c>
      <c r="T18" s="406">
        <f>SUM(R18:S18)</f>
        <v>35509</v>
      </c>
      <c r="U18" s="565">
        <f>T18/P18</f>
        <v>25.273309608540924</v>
      </c>
      <c r="V18" s="275">
        <v>391</v>
      </c>
      <c r="W18" s="275">
        <v>9599</v>
      </c>
      <c r="X18" s="565">
        <f>W18/V18</f>
        <v>24.549872122762149</v>
      </c>
      <c r="Y18" s="381" t="s">
        <v>472</v>
      </c>
      <c r="Z18" s="381" t="s">
        <v>472</v>
      </c>
      <c r="AA18" s="381" t="s">
        <v>472</v>
      </c>
      <c r="AB18" s="381" t="s">
        <v>472</v>
      </c>
      <c r="AC18" s="381" t="s">
        <v>472</v>
      </c>
      <c r="AD18" s="381" t="s">
        <v>472</v>
      </c>
      <c r="AE18" s="381" t="s">
        <v>472</v>
      </c>
      <c r="AF18" s="275">
        <v>2146</v>
      </c>
      <c r="AG18" s="565">
        <v>0.90586745462220342</v>
      </c>
      <c r="AH18" s="275">
        <v>40016</v>
      </c>
      <c r="AI18" s="275">
        <v>216</v>
      </c>
      <c r="AJ18" s="700">
        <v>9.1177712114816373E-2</v>
      </c>
      <c r="AK18" s="275">
        <v>11061</v>
      </c>
      <c r="AL18" s="406">
        <v>7</v>
      </c>
      <c r="AM18" s="700">
        <v>2.9548332629801602E-3</v>
      </c>
      <c r="AN18" s="578">
        <v>55</v>
      </c>
      <c r="AO18" s="275">
        <v>0</v>
      </c>
      <c r="AP18" s="275">
        <v>0</v>
      </c>
      <c r="AQ18" s="566"/>
      <c r="AR18" s="275">
        <v>2369</v>
      </c>
      <c r="AS18" s="565">
        <f>AR18/'Table 2 - Staff'!I19</f>
        <v>41.307759372275498</v>
      </c>
      <c r="AT18" s="275">
        <v>51139</v>
      </c>
      <c r="AU18" s="598">
        <v>21.586745462220346</v>
      </c>
      <c r="AV18" s="599">
        <v>214.33031990913625</v>
      </c>
    </row>
    <row r="19" spans="2:48" s="478" customFormat="1" ht="15">
      <c r="B19" s="596" t="s">
        <v>116</v>
      </c>
      <c r="C19" s="381" t="s">
        <v>117</v>
      </c>
      <c r="D19" s="381" t="s">
        <v>105</v>
      </c>
      <c r="E19" s="275">
        <v>2</v>
      </c>
      <c r="F19" s="275">
        <v>132</v>
      </c>
      <c r="G19" s="597">
        <f>F19/$AR19</f>
        <v>0.18803418803418803</v>
      </c>
      <c r="H19" s="275">
        <v>3484</v>
      </c>
      <c r="I19" s="565">
        <f>H19/F19</f>
        <v>26.393939393939394</v>
      </c>
      <c r="J19" s="275">
        <v>71</v>
      </c>
      <c r="K19" s="597">
        <f>J19/$AR19</f>
        <v>0.10113960113960115</v>
      </c>
      <c r="L19" s="275">
        <v>874</v>
      </c>
      <c r="M19" s="565">
        <f>L19/J19</f>
        <v>12.309859154929578</v>
      </c>
      <c r="N19" s="275">
        <v>173</v>
      </c>
      <c r="O19" s="275">
        <v>207</v>
      </c>
      <c r="P19" s="406">
        <f>SUM(N19:O19)</f>
        <v>380</v>
      </c>
      <c r="Q19" s="597">
        <f>P19/$AR19</f>
        <v>0.54131054131054135</v>
      </c>
      <c r="R19" s="275">
        <v>2466</v>
      </c>
      <c r="S19" s="275">
        <v>5769</v>
      </c>
      <c r="T19" s="406">
        <f>SUM(R19:S19)</f>
        <v>8235</v>
      </c>
      <c r="U19" s="565">
        <f>T19/P19</f>
        <v>21.671052631578949</v>
      </c>
      <c r="V19" s="275">
        <v>119</v>
      </c>
      <c r="W19" s="275">
        <v>6209</v>
      </c>
      <c r="X19" s="565">
        <f>W19/V19</f>
        <v>52.176470588235297</v>
      </c>
      <c r="Y19" s="381" t="s">
        <v>472</v>
      </c>
      <c r="Z19" s="381" t="s">
        <v>580</v>
      </c>
      <c r="AA19" s="381" t="s">
        <v>472</v>
      </c>
      <c r="AB19" s="381" t="s">
        <v>472</v>
      </c>
      <c r="AC19" s="381" t="s">
        <v>472</v>
      </c>
      <c r="AD19" s="381" t="s">
        <v>472</v>
      </c>
      <c r="AE19" s="381" t="s">
        <v>472</v>
      </c>
      <c r="AF19" s="275">
        <v>684</v>
      </c>
      <c r="AG19" s="565">
        <v>0.97435897435897434</v>
      </c>
      <c r="AH19" s="275">
        <v>16754</v>
      </c>
      <c r="AI19" s="275">
        <v>18</v>
      </c>
      <c r="AJ19" s="700">
        <v>2.564102564102564E-2</v>
      </c>
      <c r="AK19" s="275">
        <v>2048</v>
      </c>
      <c r="AL19" s="406">
        <v>0</v>
      </c>
      <c r="AM19" s="700">
        <v>0</v>
      </c>
      <c r="AN19" s="578">
        <v>0</v>
      </c>
      <c r="AO19" s="275">
        <v>0</v>
      </c>
      <c r="AP19" s="275">
        <v>0</v>
      </c>
      <c r="AQ19" s="566"/>
      <c r="AR19" s="275">
        <v>702</v>
      </c>
      <c r="AS19" s="565">
        <f>AR19/'Table 2 - Staff'!I20</f>
        <v>27</v>
      </c>
      <c r="AT19" s="275">
        <v>18802</v>
      </c>
      <c r="AU19" s="598">
        <v>26.783475783475783</v>
      </c>
      <c r="AV19" s="599">
        <v>230.54945863426238</v>
      </c>
    </row>
    <row r="20" spans="2:48" s="478" customFormat="1" ht="15">
      <c r="B20" s="596" t="s">
        <v>248</v>
      </c>
      <c r="C20" s="283" t="s">
        <v>615</v>
      </c>
      <c r="D20" s="381" t="s">
        <v>105</v>
      </c>
      <c r="E20" s="275">
        <v>3</v>
      </c>
      <c r="F20" s="275">
        <v>189</v>
      </c>
      <c r="G20" s="597">
        <f>F20/$AR20</f>
        <v>9.6232179226069248E-2</v>
      </c>
      <c r="H20" s="275">
        <v>932</v>
      </c>
      <c r="I20" s="565">
        <f>H20/F20</f>
        <v>4.9312169312169312</v>
      </c>
      <c r="J20" s="275">
        <v>159</v>
      </c>
      <c r="K20" s="597">
        <f>J20/$AR20</f>
        <v>8.0957230142566186E-2</v>
      </c>
      <c r="L20" s="275">
        <v>602</v>
      </c>
      <c r="M20" s="565">
        <f>L20/J20</f>
        <v>3.7861635220125787</v>
      </c>
      <c r="N20" s="275">
        <v>673</v>
      </c>
      <c r="O20" s="275">
        <v>473</v>
      </c>
      <c r="P20" s="406">
        <f>SUM(N20:O20)</f>
        <v>1146</v>
      </c>
      <c r="Q20" s="597">
        <f>P20/$AR20</f>
        <v>0.58350305498981669</v>
      </c>
      <c r="R20" s="275">
        <v>2403</v>
      </c>
      <c r="S20" s="275">
        <v>2989</v>
      </c>
      <c r="T20" s="406">
        <f>SUM(R20:S20)</f>
        <v>5392</v>
      </c>
      <c r="U20" s="565">
        <f>T20/P20</f>
        <v>4.7050610820244332</v>
      </c>
      <c r="V20" s="275">
        <v>470</v>
      </c>
      <c r="W20" s="275">
        <v>1353</v>
      </c>
      <c r="X20" s="565">
        <f>W20/V20</f>
        <v>2.8787234042553194</v>
      </c>
      <c r="Y20" s="381" t="s">
        <v>579</v>
      </c>
      <c r="Z20" s="381" t="s">
        <v>472</v>
      </c>
      <c r="AA20" s="381" t="s">
        <v>580</v>
      </c>
      <c r="AB20" s="381" t="s">
        <v>472</v>
      </c>
      <c r="AC20" s="381" t="s">
        <v>472</v>
      </c>
      <c r="AD20" s="381" t="s">
        <v>472</v>
      </c>
      <c r="AE20" s="381" t="s">
        <v>471</v>
      </c>
      <c r="AF20" s="275">
        <v>1964</v>
      </c>
      <c r="AG20" s="565">
        <v>1</v>
      </c>
      <c r="AH20" s="275">
        <v>8279</v>
      </c>
      <c r="AI20" s="275">
        <v>0</v>
      </c>
      <c r="AJ20" s="700">
        <v>0</v>
      </c>
      <c r="AK20" s="275">
        <v>0</v>
      </c>
      <c r="AL20" s="406">
        <v>0</v>
      </c>
      <c r="AM20" s="700">
        <v>0</v>
      </c>
      <c r="AN20" s="578">
        <v>0</v>
      </c>
      <c r="AO20" s="275">
        <v>0</v>
      </c>
      <c r="AP20" s="275">
        <v>0</v>
      </c>
      <c r="AQ20" s="566"/>
      <c r="AR20" s="275">
        <v>1964</v>
      </c>
      <c r="AS20" s="565">
        <f>AR20/'Table 2 - Staff'!I21</f>
        <v>74.961832061068705</v>
      </c>
      <c r="AT20" s="275">
        <v>8279</v>
      </c>
      <c r="AU20" s="598">
        <v>4.2153767820773931</v>
      </c>
      <c r="AV20" s="599">
        <v>118.74471106266404</v>
      </c>
    </row>
    <row r="21" spans="2:48" s="478" customFormat="1" ht="15">
      <c r="B21" s="596" t="s">
        <v>235</v>
      </c>
      <c r="C21" s="381" t="s">
        <v>236</v>
      </c>
      <c r="D21" s="381" t="s">
        <v>105</v>
      </c>
      <c r="E21" s="275">
        <v>1</v>
      </c>
      <c r="F21" s="275">
        <v>60</v>
      </c>
      <c r="G21" s="597">
        <f>F21/$AR21</f>
        <v>0.22813688212927757</v>
      </c>
      <c r="H21" s="275">
        <v>500</v>
      </c>
      <c r="I21" s="565">
        <f>H21/F21</f>
        <v>8.3333333333333339</v>
      </c>
      <c r="J21" s="275">
        <v>81</v>
      </c>
      <c r="K21" s="597">
        <f>J21/$AR21</f>
        <v>0.30798479087452474</v>
      </c>
      <c r="L21" s="275">
        <v>720</v>
      </c>
      <c r="M21" s="565">
        <f>L21/J21</f>
        <v>8.8888888888888893</v>
      </c>
      <c r="N21" s="275">
        <v>45</v>
      </c>
      <c r="O21" s="275">
        <v>77</v>
      </c>
      <c r="P21" s="406">
        <f>SUM(N21:O21)</f>
        <v>122</v>
      </c>
      <c r="Q21" s="597">
        <f>P21/$AR21</f>
        <v>0.46387832699619774</v>
      </c>
      <c r="R21" s="275">
        <v>756</v>
      </c>
      <c r="S21" s="275">
        <v>1459</v>
      </c>
      <c r="T21" s="406">
        <f>SUM(R21:S21)</f>
        <v>2215</v>
      </c>
      <c r="U21" s="565">
        <f>T21/P21</f>
        <v>18.155737704918032</v>
      </c>
      <c r="V21" s="275">
        <v>0</v>
      </c>
      <c r="W21" s="275">
        <v>0</v>
      </c>
      <c r="X21" s="565"/>
      <c r="Y21" s="381" t="s">
        <v>472</v>
      </c>
      <c r="Z21" s="381" t="s">
        <v>472</v>
      </c>
      <c r="AA21" s="381" t="s">
        <v>472</v>
      </c>
      <c r="AB21" s="381" t="s">
        <v>472</v>
      </c>
      <c r="AC21" s="381" t="s">
        <v>472</v>
      </c>
      <c r="AD21" s="381" t="s">
        <v>472</v>
      </c>
      <c r="AE21" s="381" t="s">
        <v>472</v>
      </c>
      <c r="AF21" s="275">
        <v>247</v>
      </c>
      <c r="AG21" s="565">
        <v>0.93916349809885935</v>
      </c>
      <c r="AH21" s="275">
        <v>2817</v>
      </c>
      <c r="AI21" s="275">
        <v>16</v>
      </c>
      <c r="AJ21" s="700">
        <v>6.0836501901140684E-2</v>
      </c>
      <c r="AK21" s="275">
        <v>618</v>
      </c>
      <c r="AL21" s="406">
        <v>0</v>
      </c>
      <c r="AM21" s="700">
        <v>0</v>
      </c>
      <c r="AN21" s="578">
        <v>0</v>
      </c>
      <c r="AO21" s="275">
        <v>0</v>
      </c>
      <c r="AP21" s="275">
        <v>0</v>
      </c>
      <c r="AQ21" s="566"/>
      <c r="AR21" s="275">
        <v>263</v>
      </c>
      <c r="AS21" s="565">
        <f>AR21/'Table 2 - Staff'!I22</f>
        <v>29.222222222222221</v>
      </c>
      <c r="AT21" s="275">
        <v>3435</v>
      </c>
      <c r="AU21" s="598">
        <v>13.060836501901141</v>
      </c>
      <c r="AV21" s="599">
        <v>154.88321760303003</v>
      </c>
    </row>
    <row r="22" spans="2:48" s="478" customFormat="1" ht="15">
      <c r="B22" s="596" t="s">
        <v>118</v>
      </c>
      <c r="C22" s="381" t="s">
        <v>119</v>
      </c>
      <c r="D22" s="381" t="s">
        <v>105</v>
      </c>
      <c r="E22" s="275">
        <v>2</v>
      </c>
      <c r="F22" s="275">
        <v>533</v>
      </c>
      <c r="G22" s="597">
        <f>F22/$AR22</f>
        <v>0.36707988980716255</v>
      </c>
      <c r="H22" s="275">
        <v>4417</v>
      </c>
      <c r="I22" s="565">
        <f>H22/F22</f>
        <v>8.2870544090056288</v>
      </c>
      <c r="J22" s="275">
        <v>127</v>
      </c>
      <c r="K22" s="597">
        <f>J22/$AR22</f>
        <v>8.7465564738292007E-2</v>
      </c>
      <c r="L22" s="275">
        <v>966</v>
      </c>
      <c r="M22" s="565">
        <f>L22/J22</f>
        <v>7.606299212598425</v>
      </c>
      <c r="N22" s="275">
        <v>549</v>
      </c>
      <c r="O22" s="275">
        <v>204</v>
      </c>
      <c r="P22" s="406">
        <f>SUM(N22:O22)</f>
        <v>753</v>
      </c>
      <c r="Q22" s="597">
        <f>P22/$AR22</f>
        <v>0.51859504132231404</v>
      </c>
      <c r="R22" s="275">
        <v>8874</v>
      </c>
      <c r="S22" s="275">
        <v>4945</v>
      </c>
      <c r="T22" s="406">
        <f>SUM(R22:S22)</f>
        <v>13819</v>
      </c>
      <c r="U22" s="565">
        <f>T22/P22</f>
        <v>18.351925630810094</v>
      </c>
      <c r="V22" s="275">
        <v>39</v>
      </c>
      <c r="W22" s="275">
        <v>918</v>
      </c>
      <c r="X22" s="565">
        <f>W22/V22</f>
        <v>23.53846153846154</v>
      </c>
      <c r="Y22" s="381" t="s">
        <v>472</v>
      </c>
      <c r="Z22" s="381" t="s">
        <v>472</v>
      </c>
      <c r="AA22" s="381" t="s">
        <v>472</v>
      </c>
      <c r="AB22" s="381" t="s">
        <v>472</v>
      </c>
      <c r="AC22" s="381" t="s">
        <v>472</v>
      </c>
      <c r="AD22" s="381" t="s">
        <v>472</v>
      </c>
      <c r="AE22" s="381" t="s">
        <v>472</v>
      </c>
      <c r="AF22" s="275">
        <v>1258</v>
      </c>
      <c r="AG22" s="565">
        <v>0.86639118457300279</v>
      </c>
      <c r="AH22" s="275">
        <v>17762</v>
      </c>
      <c r="AI22" s="275">
        <v>138</v>
      </c>
      <c r="AJ22" s="700">
        <v>9.5041322314049589E-2</v>
      </c>
      <c r="AK22" s="275">
        <v>2010</v>
      </c>
      <c r="AL22" s="406">
        <v>56</v>
      </c>
      <c r="AM22" s="700">
        <v>3.8567493112947659E-2</v>
      </c>
      <c r="AN22" s="578">
        <v>348</v>
      </c>
      <c r="AO22" s="275">
        <v>0</v>
      </c>
      <c r="AP22" s="275">
        <v>0</v>
      </c>
      <c r="AQ22" s="566"/>
      <c r="AR22" s="275">
        <v>1452</v>
      </c>
      <c r="AS22" s="565">
        <f>AR22/'Table 2 - Staff'!I23</f>
        <v>40.5586592178771</v>
      </c>
      <c r="AT22" s="275">
        <v>20120</v>
      </c>
      <c r="AU22" s="598">
        <v>13.856749311294767</v>
      </c>
      <c r="AV22" s="599">
        <v>167.67644779278791</v>
      </c>
    </row>
    <row r="23" spans="2:48" s="478" customFormat="1" ht="15">
      <c r="B23" s="596" t="s">
        <v>204</v>
      </c>
      <c r="C23" s="381" t="s">
        <v>205</v>
      </c>
      <c r="D23" s="381" t="s">
        <v>206</v>
      </c>
      <c r="E23" s="275">
        <v>3</v>
      </c>
      <c r="F23" s="275">
        <v>149</v>
      </c>
      <c r="G23" s="597">
        <f>F23/$AR23</f>
        <v>0.27440147329650094</v>
      </c>
      <c r="H23" s="275">
        <v>2267</v>
      </c>
      <c r="I23" s="565">
        <f>H23/F23</f>
        <v>15.214765100671141</v>
      </c>
      <c r="J23" s="275">
        <v>6</v>
      </c>
      <c r="K23" s="597">
        <f>J23/$AR23</f>
        <v>1.1049723756906077E-2</v>
      </c>
      <c r="L23" s="275">
        <v>186</v>
      </c>
      <c r="M23" s="565">
        <f>L23/J23</f>
        <v>31</v>
      </c>
      <c r="N23" s="275">
        <v>257</v>
      </c>
      <c r="O23" s="275">
        <v>105</v>
      </c>
      <c r="P23" s="406">
        <f>SUM(N23:O23)</f>
        <v>362</v>
      </c>
      <c r="Q23" s="597">
        <f>P23/$AR23</f>
        <v>0.66666666666666663</v>
      </c>
      <c r="R23" s="275">
        <v>6046</v>
      </c>
      <c r="S23" s="275">
        <v>4553</v>
      </c>
      <c r="T23" s="406">
        <f>SUM(R23:S23)</f>
        <v>10599</v>
      </c>
      <c r="U23" s="565">
        <f>T23/P23</f>
        <v>29.27900552486188</v>
      </c>
      <c r="V23" s="275">
        <v>26</v>
      </c>
      <c r="W23" s="275">
        <v>4511</v>
      </c>
      <c r="X23" s="565">
        <f>W23/V23</f>
        <v>173.5</v>
      </c>
      <c r="Y23" s="381" t="s">
        <v>472</v>
      </c>
      <c r="Z23" s="381" t="s">
        <v>472</v>
      </c>
      <c r="AA23" s="381" t="s">
        <v>472</v>
      </c>
      <c r="AB23" s="381" t="s">
        <v>472</v>
      </c>
      <c r="AC23" s="381" t="s">
        <v>472</v>
      </c>
      <c r="AD23" s="381" t="s">
        <v>472</v>
      </c>
      <c r="AE23" s="381" t="s">
        <v>471</v>
      </c>
      <c r="AF23" s="275">
        <v>447</v>
      </c>
      <c r="AG23" s="565">
        <v>0.82320441988950277</v>
      </c>
      <c r="AH23" s="275">
        <v>14426</v>
      </c>
      <c r="AI23" s="275">
        <v>94</v>
      </c>
      <c r="AJ23" s="700">
        <v>0.17311233885819521</v>
      </c>
      <c r="AK23" s="275">
        <v>3032</v>
      </c>
      <c r="AL23" s="406">
        <v>2</v>
      </c>
      <c r="AM23" s="700">
        <v>3.6832412523020259E-3</v>
      </c>
      <c r="AN23" s="578">
        <v>105</v>
      </c>
      <c r="AO23" s="275">
        <v>0</v>
      </c>
      <c r="AP23" s="275">
        <v>0</v>
      </c>
      <c r="AQ23" s="566"/>
      <c r="AR23" s="275">
        <v>543</v>
      </c>
      <c r="AS23" s="565">
        <f>AR23/'Table 2 - Staff'!I24</f>
        <v>14.811783960720133</v>
      </c>
      <c r="AT23" s="275">
        <v>17563</v>
      </c>
      <c r="AU23" s="598">
        <v>32.344383057090241</v>
      </c>
      <c r="AV23" s="599">
        <v>282.38604389420374</v>
      </c>
    </row>
    <row r="24" spans="2:48" s="478" customFormat="1" ht="15">
      <c r="B24" s="596" t="s">
        <v>162</v>
      </c>
      <c r="C24" s="381" t="s">
        <v>163</v>
      </c>
      <c r="D24" s="381" t="s">
        <v>105</v>
      </c>
      <c r="E24" s="275">
        <v>3</v>
      </c>
      <c r="F24" s="275">
        <v>4924</v>
      </c>
      <c r="G24" s="597">
        <f>F24/$AR24</f>
        <v>0.27132466387480714</v>
      </c>
      <c r="H24" s="275">
        <v>42729</v>
      </c>
      <c r="I24" s="565">
        <f>H24/F24</f>
        <v>8.6777010560519905</v>
      </c>
      <c r="J24" s="275">
        <v>2383</v>
      </c>
      <c r="K24" s="597">
        <f>J24/$AR24</f>
        <v>0.13130923517743001</v>
      </c>
      <c r="L24" s="275">
        <v>31360</v>
      </c>
      <c r="M24" s="565">
        <f>L24/J24</f>
        <v>13.159882501049097</v>
      </c>
      <c r="N24" s="275">
        <v>5890</v>
      </c>
      <c r="O24" s="275">
        <v>4951</v>
      </c>
      <c r="P24" s="406">
        <f>SUM(N24:O24)</f>
        <v>10841</v>
      </c>
      <c r="Q24" s="597">
        <f>P24/$AR24</f>
        <v>0.59736610094776288</v>
      </c>
      <c r="R24" s="275">
        <v>195807</v>
      </c>
      <c r="S24" s="275">
        <v>108354</v>
      </c>
      <c r="T24" s="406">
        <f>SUM(R24:S24)</f>
        <v>304161</v>
      </c>
      <c r="U24" s="565">
        <f>T24/P24</f>
        <v>28.056544599206717</v>
      </c>
      <c r="V24" s="275">
        <v>0</v>
      </c>
      <c r="W24" s="275">
        <v>0</v>
      </c>
      <c r="X24" s="565"/>
      <c r="Y24" s="381" t="s">
        <v>472</v>
      </c>
      <c r="Z24" s="381" t="s">
        <v>472</v>
      </c>
      <c r="AA24" s="381" t="s">
        <v>472</v>
      </c>
      <c r="AB24" s="381" t="s">
        <v>472</v>
      </c>
      <c r="AC24" s="381" t="s">
        <v>472</v>
      </c>
      <c r="AD24" s="381" t="s">
        <v>472</v>
      </c>
      <c r="AE24" s="381" t="s">
        <v>472</v>
      </c>
      <c r="AF24" s="275">
        <v>10217</v>
      </c>
      <c r="AG24" s="565">
        <v>0.56298214679303504</v>
      </c>
      <c r="AH24" s="275">
        <v>263339</v>
      </c>
      <c r="AI24" s="275">
        <v>4359</v>
      </c>
      <c r="AJ24" s="700">
        <v>0.24019175666740136</v>
      </c>
      <c r="AK24" s="275">
        <v>94042</v>
      </c>
      <c r="AL24" s="406">
        <v>3572</v>
      </c>
      <c r="AM24" s="700">
        <v>0.19682609653956359</v>
      </c>
      <c r="AN24" s="578">
        <v>17835</v>
      </c>
      <c r="AO24" s="275">
        <v>371</v>
      </c>
      <c r="AP24" s="275">
        <v>5864</v>
      </c>
      <c r="AQ24" s="566">
        <v>15.805929919137466</v>
      </c>
      <c r="AR24" s="275">
        <v>18148</v>
      </c>
      <c r="AS24" s="565">
        <f>AR24/'Table 2 - Staff'!I25</f>
        <v>39.885714285714286</v>
      </c>
      <c r="AT24" s="275">
        <v>378250</v>
      </c>
      <c r="AU24" s="598">
        <v>20.842517081772097</v>
      </c>
      <c r="AV24" s="599">
        <v>330.81450773576819</v>
      </c>
    </row>
    <row r="25" spans="2:48" s="478" customFormat="1" ht="15">
      <c r="B25" s="596" t="s">
        <v>229</v>
      </c>
      <c r="C25" s="381" t="s">
        <v>230</v>
      </c>
      <c r="D25" s="381" t="s">
        <v>105</v>
      </c>
      <c r="E25" s="275">
        <v>3</v>
      </c>
      <c r="F25" s="275">
        <v>134</v>
      </c>
      <c r="G25" s="597">
        <f>F25/$AR25</f>
        <v>0.13413413413413414</v>
      </c>
      <c r="H25" s="275">
        <v>715</v>
      </c>
      <c r="I25" s="565">
        <f>H25/F25</f>
        <v>5.3358208955223878</v>
      </c>
      <c r="J25" s="275">
        <v>119</v>
      </c>
      <c r="K25" s="597">
        <f>J25/$AR25</f>
        <v>0.11911911911911911</v>
      </c>
      <c r="L25" s="275">
        <v>888</v>
      </c>
      <c r="M25" s="565">
        <f>L25/J25</f>
        <v>7.46218487394958</v>
      </c>
      <c r="N25" s="275">
        <v>244</v>
      </c>
      <c r="O25" s="275">
        <v>284</v>
      </c>
      <c r="P25" s="406">
        <f>SUM(N25:O25)</f>
        <v>528</v>
      </c>
      <c r="Q25" s="597">
        <f>P25/$AR25</f>
        <v>0.5285285285285285</v>
      </c>
      <c r="R25" s="275">
        <v>4745</v>
      </c>
      <c r="S25" s="275">
        <v>4132</v>
      </c>
      <c r="T25" s="406">
        <f>SUM(R25:S25)</f>
        <v>8877</v>
      </c>
      <c r="U25" s="565">
        <f>T25/P25</f>
        <v>16.8125</v>
      </c>
      <c r="V25" s="275">
        <v>218</v>
      </c>
      <c r="W25" s="275">
        <v>3748</v>
      </c>
      <c r="X25" s="565">
        <f>W25/V25</f>
        <v>17.192660550458715</v>
      </c>
      <c r="Y25" s="381" t="s">
        <v>579</v>
      </c>
      <c r="Z25" s="381" t="s">
        <v>472</v>
      </c>
      <c r="AA25" s="381" t="s">
        <v>580</v>
      </c>
      <c r="AB25" s="381" t="s">
        <v>472</v>
      </c>
      <c r="AC25" s="381" t="s">
        <v>472</v>
      </c>
      <c r="AD25" s="381" t="s">
        <v>472</v>
      </c>
      <c r="AE25" s="381" t="s">
        <v>471</v>
      </c>
      <c r="AF25" s="275">
        <v>954</v>
      </c>
      <c r="AG25" s="565">
        <v>0.95495495495495497</v>
      </c>
      <c r="AH25" s="275">
        <v>13215</v>
      </c>
      <c r="AI25" s="275">
        <v>17</v>
      </c>
      <c r="AJ25" s="700">
        <v>1.7017017017017019E-2</v>
      </c>
      <c r="AK25" s="275">
        <v>729</v>
      </c>
      <c r="AL25" s="406">
        <v>28</v>
      </c>
      <c r="AM25" s="700">
        <v>2.8028028028028028E-2</v>
      </c>
      <c r="AN25" s="578">
        <v>247</v>
      </c>
      <c r="AO25" s="275">
        <v>13</v>
      </c>
      <c r="AP25" s="275">
        <v>305</v>
      </c>
      <c r="AQ25" s="566">
        <v>23.46153846153846</v>
      </c>
      <c r="AR25" s="275">
        <v>999</v>
      </c>
      <c r="AS25" s="565">
        <f>AR25/'Table 2 - Staff'!I26</f>
        <v>55.5</v>
      </c>
      <c r="AT25" s="275">
        <v>14228</v>
      </c>
      <c r="AU25" s="598">
        <v>14.242242242242241</v>
      </c>
      <c r="AV25" s="599">
        <v>179.91224409797303</v>
      </c>
    </row>
    <row r="26" spans="2:48" s="478" customFormat="1" ht="15">
      <c r="B26" s="596" t="s">
        <v>120</v>
      </c>
      <c r="C26" s="381" t="s">
        <v>121</v>
      </c>
      <c r="D26" s="381" t="s">
        <v>105</v>
      </c>
      <c r="E26" s="275">
        <v>2</v>
      </c>
      <c r="F26" s="275">
        <v>104</v>
      </c>
      <c r="G26" s="597">
        <f>F26/$AR26</f>
        <v>0.42105263157894735</v>
      </c>
      <c r="H26" s="275">
        <v>1195</v>
      </c>
      <c r="I26" s="565">
        <f>H26/F26</f>
        <v>11.490384615384615</v>
      </c>
      <c r="J26" s="275">
        <v>39</v>
      </c>
      <c r="K26" s="597">
        <f>J26/$AR26</f>
        <v>0.15789473684210525</v>
      </c>
      <c r="L26" s="275">
        <v>359</v>
      </c>
      <c r="M26" s="565">
        <f>L26/J26</f>
        <v>9.2051282051282044</v>
      </c>
      <c r="N26" s="275">
        <v>62</v>
      </c>
      <c r="O26" s="275">
        <v>42</v>
      </c>
      <c r="P26" s="406">
        <f>SUM(N26:O26)</f>
        <v>104</v>
      </c>
      <c r="Q26" s="597">
        <f>P26/$AR26</f>
        <v>0.42105263157894735</v>
      </c>
      <c r="R26" s="275">
        <v>1790</v>
      </c>
      <c r="S26" s="275">
        <v>1740</v>
      </c>
      <c r="T26" s="406">
        <f>SUM(R26:S26)</f>
        <v>3530</v>
      </c>
      <c r="U26" s="565">
        <f>T26/P26</f>
        <v>33.942307692307693</v>
      </c>
      <c r="V26" s="275">
        <v>0</v>
      </c>
      <c r="W26" s="275">
        <v>0</v>
      </c>
      <c r="X26" s="565"/>
      <c r="Y26" s="381" t="s">
        <v>472</v>
      </c>
      <c r="Z26" s="381" t="s">
        <v>472</v>
      </c>
      <c r="AA26" s="381" t="s">
        <v>472</v>
      </c>
      <c r="AB26" s="381" t="s">
        <v>472</v>
      </c>
      <c r="AC26" s="381" t="s">
        <v>472</v>
      </c>
      <c r="AD26" s="381" t="s">
        <v>472</v>
      </c>
      <c r="AE26" s="381" t="s">
        <v>472</v>
      </c>
      <c r="AF26" s="275">
        <v>187</v>
      </c>
      <c r="AG26" s="565">
        <v>0.75708502024291502</v>
      </c>
      <c r="AH26" s="275">
        <v>3553</v>
      </c>
      <c r="AI26" s="275">
        <v>60</v>
      </c>
      <c r="AJ26" s="700">
        <v>0.24291497975708501</v>
      </c>
      <c r="AK26" s="275">
        <v>1531</v>
      </c>
      <c r="AL26" s="406">
        <v>0</v>
      </c>
      <c r="AM26" s="700">
        <v>0</v>
      </c>
      <c r="AN26" s="578">
        <v>0</v>
      </c>
      <c r="AO26" s="275">
        <v>4</v>
      </c>
      <c r="AP26" s="275">
        <v>40</v>
      </c>
      <c r="AQ26" s="566">
        <v>10</v>
      </c>
      <c r="AR26" s="275">
        <v>247</v>
      </c>
      <c r="AS26" s="565">
        <f>AR26/'Table 2 - Staff'!I27</f>
        <v>12.831168831168831</v>
      </c>
      <c r="AT26" s="275">
        <v>5084</v>
      </c>
      <c r="AU26" s="598">
        <v>20.582995951417004</v>
      </c>
      <c r="AV26" s="599">
        <v>56.685398269556686</v>
      </c>
    </row>
    <row r="27" spans="2:48" s="478" customFormat="1" ht="15">
      <c r="B27" s="596" t="s">
        <v>122</v>
      </c>
      <c r="C27" s="381" t="s">
        <v>123</v>
      </c>
      <c r="D27" s="381" t="s">
        <v>105</v>
      </c>
      <c r="E27" s="275">
        <v>1</v>
      </c>
      <c r="F27" s="275">
        <v>17</v>
      </c>
      <c r="G27" s="597">
        <f>F27/$AR27</f>
        <v>0.15454545454545454</v>
      </c>
      <c r="H27" s="275">
        <v>83</v>
      </c>
      <c r="I27" s="565">
        <f>H27/F27</f>
        <v>4.882352941176471</v>
      </c>
      <c r="J27" s="275">
        <v>17</v>
      </c>
      <c r="K27" s="597">
        <f>J27/$AR27</f>
        <v>0.15454545454545454</v>
      </c>
      <c r="L27" s="275">
        <v>135</v>
      </c>
      <c r="M27" s="565">
        <f>L27/J27</f>
        <v>7.9411764705882355</v>
      </c>
      <c r="N27" s="275">
        <v>27</v>
      </c>
      <c r="O27" s="275">
        <v>35</v>
      </c>
      <c r="P27" s="406">
        <f>SUM(N27:O27)</f>
        <v>62</v>
      </c>
      <c r="Q27" s="597">
        <f>P27/$AR27</f>
        <v>0.5636363636363636</v>
      </c>
      <c r="R27" s="275">
        <v>106</v>
      </c>
      <c r="S27" s="275">
        <v>135</v>
      </c>
      <c r="T27" s="406">
        <f>SUM(R27:S27)</f>
        <v>241</v>
      </c>
      <c r="U27" s="565">
        <f>T27/P27</f>
        <v>3.8870967741935485</v>
      </c>
      <c r="V27" s="275">
        <v>14</v>
      </c>
      <c r="W27" s="275">
        <v>38</v>
      </c>
      <c r="X27" s="565">
        <f>W27/V27</f>
        <v>2.7142857142857144</v>
      </c>
      <c r="Y27" s="381" t="s">
        <v>472</v>
      </c>
      <c r="Z27" s="381" t="s">
        <v>472</v>
      </c>
      <c r="AA27" s="381" t="s">
        <v>472</v>
      </c>
      <c r="AB27" s="381" t="s">
        <v>472</v>
      </c>
      <c r="AC27" s="381" t="s">
        <v>580</v>
      </c>
      <c r="AD27" s="381" t="s">
        <v>472</v>
      </c>
      <c r="AE27" s="381" t="s">
        <v>472</v>
      </c>
      <c r="AF27" s="275">
        <v>61</v>
      </c>
      <c r="AG27" s="565">
        <v>0.55454545454545456</v>
      </c>
      <c r="AH27" s="275">
        <v>294</v>
      </c>
      <c r="AI27" s="275">
        <v>49</v>
      </c>
      <c r="AJ27" s="700">
        <v>0.44545454545454544</v>
      </c>
      <c r="AK27" s="275">
        <v>203</v>
      </c>
      <c r="AL27" s="406">
        <v>0</v>
      </c>
      <c r="AM27" s="700">
        <v>0</v>
      </c>
      <c r="AN27" s="578">
        <v>0</v>
      </c>
      <c r="AO27" s="275">
        <v>0</v>
      </c>
      <c r="AP27" s="275">
        <v>0</v>
      </c>
      <c r="AQ27" s="566"/>
      <c r="AR27" s="275">
        <v>110</v>
      </c>
      <c r="AS27" s="565">
        <f>AR27/'Table 2 - Staff'!I28</f>
        <v>4.6025104602510467</v>
      </c>
      <c r="AT27" s="275">
        <v>497</v>
      </c>
      <c r="AU27" s="598">
        <v>4.5181818181818185</v>
      </c>
      <c r="AV27" s="599">
        <v>9.9298715310383407</v>
      </c>
    </row>
    <row r="28" spans="2:48" s="478" customFormat="1" ht="15">
      <c r="B28" s="596" t="s">
        <v>87</v>
      </c>
      <c r="C28" s="381" t="s">
        <v>88</v>
      </c>
      <c r="D28" s="381" t="s">
        <v>80</v>
      </c>
      <c r="E28" s="275">
        <v>2</v>
      </c>
      <c r="F28" s="275">
        <v>664</v>
      </c>
      <c r="G28" s="597">
        <f>F28/$AR28</f>
        <v>0.33586241780475468</v>
      </c>
      <c r="H28" s="275">
        <v>14949</v>
      </c>
      <c r="I28" s="565">
        <f>H28/F28</f>
        <v>22.513554216867469</v>
      </c>
      <c r="J28" s="275">
        <v>123</v>
      </c>
      <c r="K28" s="597">
        <f>J28/$AR28</f>
        <v>6.2215477996965099E-2</v>
      </c>
      <c r="L28" s="275">
        <v>1387</v>
      </c>
      <c r="M28" s="565">
        <f>L28/J28</f>
        <v>11.276422764227643</v>
      </c>
      <c r="N28" s="275">
        <v>643</v>
      </c>
      <c r="O28" s="275">
        <v>480</v>
      </c>
      <c r="P28" s="406">
        <f>SUM(N28:O28)</f>
        <v>1123</v>
      </c>
      <c r="Q28" s="597">
        <f>P28/$AR28</f>
        <v>0.56803237228123415</v>
      </c>
      <c r="R28" s="275">
        <v>16286</v>
      </c>
      <c r="S28" s="275">
        <v>6859</v>
      </c>
      <c r="T28" s="406">
        <f>SUM(R28:S28)</f>
        <v>23145</v>
      </c>
      <c r="U28" s="565">
        <f>T28/P28</f>
        <v>20.609973285841495</v>
      </c>
      <c r="V28" s="275">
        <v>67</v>
      </c>
      <c r="W28" s="275">
        <v>1922</v>
      </c>
      <c r="X28" s="565">
        <f>W28/V28</f>
        <v>28.686567164179106</v>
      </c>
      <c r="Y28" s="381" t="s">
        <v>472</v>
      </c>
      <c r="Z28" s="381" t="s">
        <v>472</v>
      </c>
      <c r="AA28" s="381" t="s">
        <v>472</v>
      </c>
      <c r="AB28" s="381" t="s">
        <v>472</v>
      </c>
      <c r="AC28" s="381" t="s">
        <v>472</v>
      </c>
      <c r="AD28" s="381" t="s">
        <v>250</v>
      </c>
      <c r="AE28" s="381" t="s">
        <v>472</v>
      </c>
      <c r="AF28" s="275">
        <v>1549</v>
      </c>
      <c r="AG28" s="565">
        <v>0.78351036924633288</v>
      </c>
      <c r="AH28" s="275">
        <v>28097</v>
      </c>
      <c r="AI28" s="275">
        <v>370</v>
      </c>
      <c r="AJ28" s="700">
        <v>0.18715225088517956</v>
      </c>
      <c r="AK28" s="275">
        <v>11457</v>
      </c>
      <c r="AL28" s="406">
        <v>58</v>
      </c>
      <c r="AM28" s="700">
        <v>2.9337379868487608E-2</v>
      </c>
      <c r="AN28" s="578">
        <v>91</v>
      </c>
      <c r="AO28" s="275">
        <v>49</v>
      </c>
      <c r="AP28" s="275">
        <v>721</v>
      </c>
      <c r="AQ28" s="566">
        <v>14.714285714285714</v>
      </c>
      <c r="AR28" s="275">
        <v>1977</v>
      </c>
      <c r="AS28" s="565">
        <f>AR28/'Table 2 - Staff'!I29</f>
        <v>50.075987841945292</v>
      </c>
      <c r="AT28" s="275">
        <v>41403</v>
      </c>
      <c r="AU28" s="598">
        <v>20.942336874051595</v>
      </c>
      <c r="AV28" s="599">
        <v>358.74707564335847</v>
      </c>
    </row>
    <row r="29" spans="2:48" s="478" customFormat="1" ht="15">
      <c r="B29" s="596" t="s">
        <v>124</v>
      </c>
      <c r="C29" s="381" t="s">
        <v>125</v>
      </c>
      <c r="D29" s="381" t="s">
        <v>105</v>
      </c>
      <c r="E29" s="275">
        <v>1</v>
      </c>
      <c r="F29" s="275">
        <v>560</v>
      </c>
      <c r="G29" s="597">
        <f>F29/$AR29</f>
        <v>0.26452527161076994</v>
      </c>
      <c r="H29" s="275">
        <v>5162</v>
      </c>
      <c r="I29" s="565">
        <f>H29/F29</f>
        <v>9.2178571428571434</v>
      </c>
      <c r="J29" s="275">
        <v>236</v>
      </c>
      <c r="K29" s="597">
        <f>J29/$AR29</f>
        <v>0.11147850732168163</v>
      </c>
      <c r="L29" s="275">
        <v>1787</v>
      </c>
      <c r="M29" s="565">
        <f>L29/J29</f>
        <v>7.5720338983050848</v>
      </c>
      <c r="N29" s="275">
        <v>928</v>
      </c>
      <c r="O29" s="275">
        <v>393</v>
      </c>
      <c r="P29" s="406">
        <f>SUM(N29:O29)</f>
        <v>1321</v>
      </c>
      <c r="Q29" s="597">
        <f>P29/$AR29</f>
        <v>0.62399622106754837</v>
      </c>
      <c r="R29" s="275">
        <v>22168</v>
      </c>
      <c r="S29" s="275">
        <v>11573</v>
      </c>
      <c r="T29" s="406">
        <f>SUM(R29:S29)</f>
        <v>33741</v>
      </c>
      <c r="U29" s="565">
        <f>T29/P29</f>
        <v>25.542013626040877</v>
      </c>
      <c r="V29" s="275">
        <v>0</v>
      </c>
      <c r="W29" s="275">
        <v>0</v>
      </c>
      <c r="X29" s="565"/>
      <c r="Y29" s="381" t="s">
        <v>472</v>
      </c>
      <c r="Z29" s="381" t="s">
        <v>472</v>
      </c>
      <c r="AA29" s="381" t="s">
        <v>580</v>
      </c>
      <c r="AB29" s="381" t="s">
        <v>472</v>
      </c>
      <c r="AC29" s="381" t="s">
        <v>472</v>
      </c>
      <c r="AD29" s="381" t="s">
        <v>472</v>
      </c>
      <c r="AE29" s="381" t="s">
        <v>471</v>
      </c>
      <c r="AF29" s="275">
        <v>1754</v>
      </c>
      <c r="AG29" s="565">
        <v>0.82853094000944738</v>
      </c>
      <c r="AH29" s="275">
        <v>30324</v>
      </c>
      <c r="AI29" s="275">
        <v>338</v>
      </c>
      <c r="AJ29" s="700">
        <v>0.15965989607935757</v>
      </c>
      <c r="AK29" s="275">
        <v>9376</v>
      </c>
      <c r="AL29" s="406">
        <v>25</v>
      </c>
      <c r="AM29" s="700">
        <v>1.1809163911195087E-2</v>
      </c>
      <c r="AN29" s="578">
        <v>990</v>
      </c>
      <c r="AO29" s="275">
        <v>89</v>
      </c>
      <c r="AP29" s="275">
        <v>10021</v>
      </c>
      <c r="AQ29" s="566">
        <v>112.59550561797752</v>
      </c>
      <c r="AR29" s="275">
        <v>2117</v>
      </c>
      <c r="AS29" s="565">
        <f>AR29/'Table 2 - Staff'!I30</f>
        <v>14.349623805327729</v>
      </c>
      <c r="AT29" s="275">
        <v>40690</v>
      </c>
      <c r="AU29" s="598">
        <v>19.220595181861125</v>
      </c>
      <c r="AV29" s="599">
        <v>119.41376031554111</v>
      </c>
    </row>
    <row r="30" spans="2:48" s="478" customFormat="1" ht="15">
      <c r="B30" s="596" t="s">
        <v>126</v>
      </c>
      <c r="C30" s="381" t="s">
        <v>127</v>
      </c>
      <c r="D30" s="381" t="s">
        <v>105</v>
      </c>
      <c r="E30" s="275">
        <v>2</v>
      </c>
      <c r="F30" s="275">
        <v>544</v>
      </c>
      <c r="G30" s="597">
        <f>F30/$AR30</f>
        <v>0.21425758172508863</v>
      </c>
      <c r="H30" s="275">
        <v>4948</v>
      </c>
      <c r="I30" s="565">
        <f>H30/F30</f>
        <v>9.0955882352941178</v>
      </c>
      <c r="J30" s="275">
        <v>218</v>
      </c>
      <c r="K30" s="597">
        <f>J30/$AR30</f>
        <v>8.5860575029539185E-2</v>
      </c>
      <c r="L30" s="275">
        <v>7037</v>
      </c>
      <c r="M30" s="565">
        <f>L30/J30</f>
        <v>32.279816513761467</v>
      </c>
      <c r="N30" s="275">
        <v>790</v>
      </c>
      <c r="O30" s="275">
        <v>662</v>
      </c>
      <c r="P30" s="406">
        <f>SUM(N30:O30)</f>
        <v>1452</v>
      </c>
      <c r="Q30" s="597">
        <f>P30/$AR30</f>
        <v>0.57187869239858213</v>
      </c>
      <c r="R30" s="275">
        <v>20973</v>
      </c>
      <c r="S30" s="275">
        <v>19977</v>
      </c>
      <c r="T30" s="406">
        <f>SUM(R30:S30)</f>
        <v>40950</v>
      </c>
      <c r="U30" s="565">
        <f>T30/P30</f>
        <v>28.202479338842974</v>
      </c>
      <c r="V30" s="275">
        <v>325</v>
      </c>
      <c r="W30" s="275">
        <v>14548</v>
      </c>
      <c r="X30" s="565">
        <f>W30/V30</f>
        <v>44.763076923076923</v>
      </c>
      <c r="Y30" s="381" t="s">
        <v>472</v>
      </c>
      <c r="Z30" s="381" t="s">
        <v>472</v>
      </c>
      <c r="AA30" s="381" t="s">
        <v>472</v>
      </c>
      <c r="AB30" s="381" t="s">
        <v>472</v>
      </c>
      <c r="AC30" s="381" t="s">
        <v>472</v>
      </c>
      <c r="AD30" s="381" t="s">
        <v>472</v>
      </c>
      <c r="AE30" s="381" t="s">
        <v>471</v>
      </c>
      <c r="AF30" s="275">
        <v>1744</v>
      </c>
      <c r="AG30" s="565">
        <v>0.68688460023631348</v>
      </c>
      <c r="AH30" s="275">
        <v>34315</v>
      </c>
      <c r="AI30" s="275">
        <v>779</v>
      </c>
      <c r="AJ30" s="700">
        <v>0.30681370618353682</v>
      </c>
      <c r="AK30" s="275">
        <v>32743</v>
      </c>
      <c r="AL30" s="406">
        <v>16</v>
      </c>
      <c r="AM30" s="700">
        <v>6.301693580149665E-3</v>
      </c>
      <c r="AN30" s="578">
        <v>425</v>
      </c>
      <c r="AO30" s="275">
        <v>26</v>
      </c>
      <c r="AP30" s="275">
        <v>345</v>
      </c>
      <c r="AQ30" s="566">
        <v>13.26923076923077</v>
      </c>
      <c r="AR30" s="275">
        <v>2539</v>
      </c>
      <c r="AS30" s="565">
        <f>AR30/'Table 2 - Staff'!I31</f>
        <v>41.602490578404066</v>
      </c>
      <c r="AT30" s="275">
        <v>67483</v>
      </c>
      <c r="AU30" s="598">
        <v>26.578574241827493</v>
      </c>
      <c r="AV30" s="599">
        <v>403.71269951422624</v>
      </c>
    </row>
    <row r="31" spans="2:48" s="478" customFormat="1" ht="15">
      <c r="B31" s="596" t="s">
        <v>128</v>
      </c>
      <c r="C31" s="381" t="s">
        <v>129</v>
      </c>
      <c r="D31" s="381" t="s">
        <v>105</v>
      </c>
      <c r="E31" s="275">
        <v>2</v>
      </c>
      <c r="F31" s="275">
        <v>211</v>
      </c>
      <c r="G31" s="597">
        <f>F31/$AR31</f>
        <v>0.15526122148638705</v>
      </c>
      <c r="H31" s="275">
        <v>6169</v>
      </c>
      <c r="I31" s="565">
        <f>H31/F31</f>
        <v>29.236966824644551</v>
      </c>
      <c r="J31" s="275">
        <v>208</v>
      </c>
      <c r="K31" s="597">
        <f>J31/$AR31</f>
        <v>0.15305371596762327</v>
      </c>
      <c r="L31" s="275">
        <v>1005</v>
      </c>
      <c r="M31" s="565">
        <f>L31/J31</f>
        <v>4.8317307692307692</v>
      </c>
      <c r="N31" s="275">
        <v>468</v>
      </c>
      <c r="O31" s="275">
        <v>472</v>
      </c>
      <c r="P31" s="406">
        <f>SUM(N31:O31)</f>
        <v>940</v>
      </c>
      <c r="Q31" s="597">
        <f>P31/$AR31</f>
        <v>0.69168506254598972</v>
      </c>
      <c r="R31" s="275">
        <v>5646</v>
      </c>
      <c r="S31" s="275">
        <v>6546</v>
      </c>
      <c r="T31" s="406">
        <f>SUM(R31:S31)</f>
        <v>12192</v>
      </c>
      <c r="U31" s="565">
        <f>T31/P31</f>
        <v>12.970212765957447</v>
      </c>
      <c r="V31" s="275">
        <v>0</v>
      </c>
      <c r="W31" s="275">
        <v>0</v>
      </c>
      <c r="X31" s="565"/>
      <c r="Y31" s="381" t="s">
        <v>472</v>
      </c>
      <c r="Z31" s="381" t="s">
        <v>472</v>
      </c>
      <c r="AA31" s="381" t="s">
        <v>472</v>
      </c>
      <c r="AB31" s="381" t="s">
        <v>472</v>
      </c>
      <c r="AC31" s="381" t="s">
        <v>472</v>
      </c>
      <c r="AD31" s="381" t="s">
        <v>472</v>
      </c>
      <c r="AE31" s="381" t="s">
        <v>471</v>
      </c>
      <c r="AF31" s="275">
        <v>1231</v>
      </c>
      <c r="AG31" s="565">
        <v>0.905813097866078</v>
      </c>
      <c r="AH31" s="275">
        <v>9653</v>
      </c>
      <c r="AI31" s="275">
        <v>128</v>
      </c>
      <c r="AJ31" s="700">
        <v>9.4186902133922001E-2</v>
      </c>
      <c r="AK31" s="275">
        <v>9713</v>
      </c>
      <c r="AL31" s="406">
        <v>0</v>
      </c>
      <c r="AM31" s="700">
        <v>0</v>
      </c>
      <c r="AN31" s="578">
        <v>0</v>
      </c>
      <c r="AO31" s="275">
        <v>0</v>
      </c>
      <c r="AP31" s="275">
        <v>0</v>
      </c>
      <c r="AQ31" s="566"/>
      <c r="AR31" s="275">
        <v>1359</v>
      </c>
      <c r="AS31" s="565">
        <f>AR31/'Table 2 - Staff'!I32</f>
        <v>94.178794178794178</v>
      </c>
      <c r="AT31" s="275">
        <v>19366</v>
      </c>
      <c r="AU31" s="598">
        <v>14.25018395879323</v>
      </c>
      <c r="AV31" s="599">
        <v>443.21874856959761</v>
      </c>
    </row>
    <row r="32" spans="2:48" s="478" customFormat="1" ht="15">
      <c r="B32" s="596" t="s">
        <v>130</v>
      </c>
      <c r="C32" s="381" t="s">
        <v>131</v>
      </c>
      <c r="D32" s="381" t="s">
        <v>105</v>
      </c>
      <c r="E32" s="275">
        <v>1</v>
      </c>
      <c r="F32" s="275">
        <v>0</v>
      </c>
      <c r="G32" s="597">
        <f>F32/$AR32</f>
        <v>0</v>
      </c>
      <c r="H32" s="275">
        <v>0</v>
      </c>
      <c r="I32" s="565"/>
      <c r="J32" s="275">
        <v>0</v>
      </c>
      <c r="K32" s="597">
        <f>J32/$AR32</f>
        <v>0</v>
      </c>
      <c r="L32" s="275">
        <v>0</v>
      </c>
      <c r="M32" s="565"/>
      <c r="N32" s="275">
        <v>63</v>
      </c>
      <c r="O32" s="275">
        <v>8</v>
      </c>
      <c r="P32" s="406">
        <f>SUM(N32:O32)</f>
        <v>71</v>
      </c>
      <c r="Q32" s="597">
        <f>P32/$AR32</f>
        <v>1</v>
      </c>
      <c r="R32" s="275">
        <v>1314</v>
      </c>
      <c r="S32" s="275">
        <v>1629</v>
      </c>
      <c r="T32" s="406">
        <f>SUM(R32:S32)</f>
        <v>2943</v>
      </c>
      <c r="U32" s="565">
        <f>T32/P32</f>
        <v>41.450704225352112</v>
      </c>
      <c r="V32" s="275">
        <v>0</v>
      </c>
      <c r="W32" s="275">
        <v>0</v>
      </c>
      <c r="X32" s="565"/>
      <c r="Y32" s="381" t="s">
        <v>579</v>
      </c>
      <c r="Z32" s="381" t="s">
        <v>250</v>
      </c>
      <c r="AA32" s="381" t="s">
        <v>580</v>
      </c>
      <c r="AB32" s="381" t="s">
        <v>580</v>
      </c>
      <c r="AC32" s="381" t="s">
        <v>580</v>
      </c>
      <c r="AD32" s="381" t="s">
        <v>250</v>
      </c>
      <c r="AE32" s="381" t="s">
        <v>472</v>
      </c>
      <c r="AF32" s="275">
        <v>25</v>
      </c>
      <c r="AG32" s="565">
        <v>0.352112676056338</v>
      </c>
      <c r="AH32" s="275">
        <v>295</v>
      </c>
      <c r="AI32" s="275">
        <v>46</v>
      </c>
      <c r="AJ32" s="700">
        <v>0.647887323943662</v>
      </c>
      <c r="AK32" s="275">
        <v>2648</v>
      </c>
      <c r="AL32" s="406">
        <v>0</v>
      </c>
      <c r="AM32" s="700">
        <v>0</v>
      </c>
      <c r="AN32" s="578">
        <v>0</v>
      </c>
      <c r="AO32" s="275">
        <v>0</v>
      </c>
      <c r="AP32" s="275">
        <v>0</v>
      </c>
      <c r="AQ32" s="566"/>
      <c r="AR32" s="275">
        <v>71</v>
      </c>
      <c r="AS32" s="565">
        <f>AR32/'Table 2 - Staff'!I33</f>
        <v>7.8888888888888893</v>
      </c>
      <c r="AT32" s="275">
        <v>2943</v>
      </c>
      <c r="AU32" s="598">
        <v>41.450704225352112</v>
      </c>
      <c r="AV32" s="599">
        <v>60.39648661960269</v>
      </c>
    </row>
    <row r="33" spans="2:48" s="478" customFormat="1" ht="15">
      <c r="B33" s="596" t="s">
        <v>132</v>
      </c>
      <c r="C33" s="381" t="s">
        <v>133</v>
      </c>
      <c r="D33" s="381" t="s">
        <v>105</v>
      </c>
      <c r="E33" s="275">
        <v>3</v>
      </c>
      <c r="F33" s="275">
        <v>1116</v>
      </c>
      <c r="G33" s="597">
        <f>F33/$AR33</f>
        <v>0.22536348949919224</v>
      </c>
      <c r="H33" s="275">
        <v>17857</v>
      </c>
      <c r="I33" s="565">
        <f>H33/F33</f>
        <v>16.000896057347671</v>
      </c>
      <c r="J33" s="275">
        <v>294</v>
      </c>
      <c r="K33" s="597">
        <f>J33/$AR33</f>
        <v>5.9369951534733442E-2</v>
      </c>
      <c r="L33" s="275">
        <v>3694</v>
      </c>
      <c r="M33" s="565">
        <f>L33/J33</f>
        <v>12.564625850340136</v>
      </c>
      <c r="N33" s="275">
        <v>1527</v>
      </c>
      <c r="O33" s="275">
        <v>803</v>
      </c>
      <c r="P33" s="406">
        <f>SUM(N33:O33)</f>
        <v>2330</v>
      </c>
      <c r="Q33" s="597">
        <f>P33/$AR33</f>
        <v>0.47051696284329564</v>
      </c>
      <c r="R33" s="275">
        <v>35718</v>
      </c>
      <c r="S33" s="275">
        <v>14009</v>
      </c>
      <c r="T33" s="406">
        <f>SUM(R33:S33)</f>
        <v>49727</v>
      </c>
      <c r="U33" s="565">
        <f>T33/P33</f>
        <v>21.342060085836909</v>
      </c>
      <c r="V33" s="275">
        <v>1212</v>
      </c>
      <c r="W33" s="275">
        <v>34545</v>
      </c>
      <c r="X33" s="565">
        <f>W33/V33</f>
        <v>28.502475247524753</v>
      </c>
      <c r="Y33" s="381" t="s">
        <v>472</v>
      </c>
      <c r="Z33" s="381" t="s">
        <v>472</v>
      </c>
      <c r="AA33" s="381" t="s">
        <v>472</v>
      </c>
      <c r="AB33" s="381" t="s">
        <v>472</v>
      </c>
      <c r="AC33" s="381" t="s">
        <v>472</v>
      </c>
      <c r="AD33" s="381" t="s">
        <v>472</v>
      </c>
      <c r="AE33" s="381" t="s">
        <v>472</v>
      </c>
      <c r="AF33" s="275">
        <v>3669</v>
      </c>
      <c r="AG33" s="565">
        <v>0.74091276252019389</v>
      </c>
      <c r="AH33" s="275">
        <v>66406</v>
      </c>
      <c r="AI33" s="275">
        <v>1158</v>
      </c>
      <c r="AJ33" s="700">
        <v>0.23384491114701131</v>
      </c>
      <c r="AK33" s="275">
        <v>36523</v>
      </c>
      <c r="AL33" s="406">
        <v>125</v>
      </c>
      <c r="AM33" s="700">
        <v>2.5242326332794829E-2</v>
      </c>
      <c r="AN33" s="578">
        <v>2894</v>
      </c>
      <c r="AO33" s="275">
        <v>3</v>
      </c>
      <c r="AP33" s="275">
        <v>219</v>
      </c>
      <c r="AQ33" s="566">
        <v>73</v>
      </c>
      <c r="AR33" s="275">
        <v>4952</v>
      </c>
      <c r="AS33" s="565">
        <f>AR33/'Table 2 - Staff'!I34</f>
        <v>32.551107605337542</v>
      </c>
      <c r="AT33" s="275">
        <v>105823</v>
      </c>
      <c r="AU33" s="598">
        <v>21.36974959612278</v>
      </c>
      <c r="AV33" s="599">
        <v>319.26903884098544</v>
      </c>
    </row>
    <row r="34" spans="2:48" s="478" customFormat="1" ht="15">
      <c r="B34" s="596" t="s">
        <v>89</v>
      </c>
      <c r="C34" s="381" t="s">
        <v>90</v>
      </c>
      <c r="D34" s="381" t="s">
        <v>80</v>
      </c>
      <c r="E34" s="275">
        <v>2</v>
      </c>
      <c r="F34" s="275">
        <v>235</v>
      </c>
      <c r="G34" s="597">
        <f>F34/$AR34</f>
        <v>0.16678495386799147</v>
      </c>
      <c r="H34" s="275">
        <v>3952</v>
      </c>
      <c r="I34" s="565">
        <f>H34/F34</f>
        <v>16.817021276595746</v>
      </c>
      <c r="J34" s="275">
        <v>36</v>
      </c>
      <c r="K34" s="597">
        <f>J34/$AR34</f>
        <v>2.5550035486160399E-2</v>
      </c>
      <c r="L34" s="275">
        <v>1847</v>
      </c>
      <c r="M34" s="565">
        <f>L34/J34</f>
        <v>51.305555555555557</v>
      </c>
      <c r="N34" s="275">
        <v>825</v>
      </c>
      <c r="O34" s="275">
        <v>239</v>
      </c>
      <c r="P34" s="406">
        <f>SUM(N34:O34)</f>
        <v>1064</v>
      </c>
      <c r="Q34" s="597">
        <f>P34/$AR34</f>
        <v>0.75514549325762947</v>
      </c>
      <c r="R34" s="275">
        <v>10771</v>
      </c>
      <c r="S34" s="275">
        <v>4688</v>
      </c>
      <c r="T34" s="406">
        <f>SUM(R34:S34)</f>
        <v>15459</v>
      </c>
      <c r="U34" s="565">
        <f>T34/P34</f>
        <v>14.529135338345865</v>
      </c>
      <c r="V34" s="275">
        <v>74</v>
      </c>
      <c r="W34" s="275">
        <v>7266</v>
      </c>
      <c r="X34" s="565">
        <f>W34/V34</f>
        <v>98.189189189189193</v>
      </c>
      <c r="Y34" s="381" t="s">
        <v>472</v>
      </c>
      <c r="Z34" s="381" t="s">
        <v>472</v>
      </c>
      <c r="AA34" s="381" t="s">
        <v>580</v>
      </c>
      <c r="AB34" s="381" t="s">
        <v>472</v>
      </c>
      <c r="AC34" s="381" t="s">
        <v>472</v>
      </c>
      <c r="AD34" s="381" t="s">
        <v>472</v>
      </c>
      <c r="AE34" s="381" t="s">
        <v>472</v>
      </c>
      <c r="AF34" s="275">
        <v>1149</v>
      </c>
      <c r="AG34" s="565">
        <v>0.81547196593328597</v>
      </c>
      <c r="AH34" s="275">
        <v>21696</v>
      </c>
      <c r="AI34" s="275">
        <v>231</v>
      </c>
      <c r="AJ34" s="700">
        <v>0.16394606103619588</v>
      </c>
      <c r="AK34" s="275">
        <v>5989</v>
      </c>
      <c r="AL34" s="406">
        <v>29</v>
      </c>
      <c r="AM34" s="700">
        <v>2.0581973030518098E-2</v>
      </c>
      <c r="AN34" s="578">
        <v>839</v>
      </c>
      <c r="AO34" s="275">
        <v>0</v>
      </c>
      <c r="AP34" s="275">
        <v>0</v>
      </c>
      <c r="AQ34" s="566"/>
      <c r="AR34" s="275">
        <v>1409</v>
      </c>
      <c r="AS34" s="565">
        <f>AR34/'Table 2 - Staff'!I35</f>
        <v>33.805182341650671</v>
      </c>
      <c r="AT34" s="275">
        <v>28524</v>
      </c>
      <c r="AU34" s="598">
        <v>20.24414478353442</v>
      </c>
      <c r="AV34" s="599">
        <v>236.85128290293116</v>
      </c>
    </row>
    <row r="35" spans="2:48" s="478" customFormat="1" ht="15">
      <c r="B35" s="596" t="s">
        <v>134</v>
      </c>
      <c r="C35" s="381" t="s">
        <v>135</v>
      </c>
      <c r="D35" s="381" t="s">
        <v>105</v>
      </c>
      <c r="E35" s="275">
        <v>1</v>
      </c>
      <c r="F35" s="275">
        <v>19</v>
      </c>
      <c r="G35" s="597">
        <f>F35/$AR35</f>
        <v>0.10919540229885058</v>
      </c>
      <c r="H35" s="275">
        <v>350</v>
      </c>
      <c r="I35" s="565">
        <f>H35/F35</f>
        <v>18.421052631578949</v>
      </c>
      <c r="J35" s="275">
        <v>0</v>
      </c>
      <c r="K35" s="597">
        <f>J35/$AR35</f>
        <v>0</v>
      </c>
      <c r="L35" s="275">
        <v>0</v>
      </c>
      <c r="M35" s="565"/>
      <c r="N35" s="275">
        <v>96</v>
      </c>
      <c r="O35" s="275">
        <v>59</v>
      </c>
      <c r="P35" s="406">
        <f>SUM(N35:O35)</f>
        <v>155</v>
      </c>
      <c r="Q35" s="597">
        <f>P35/$AR35</f>
        <v>0.89080459770114939</v>
      </c>
      <c r="R35" s="275">
        <v>2385</v>
      </c>
      <c r="S35" s="275">
        <v>1761</v>
      </c>
      <c r="T35" s="406">
        <f>SUM(R35:S35)</f>
        <v>4146</v>
      </c>
      <c r="U35" s="565">
        <f>T35/P35</f>
        <v>26.748387096774195</v>
      </c>
      <c r="V35" s="275">
        <v>0</v>
      </c>
      <c r="W35" s="275">
        <v>0</v>
      </c>
      <c r="X35" s="565"/>
      <c r="Y35" s="381" t="s">
        <v>579</v>
      </c>
      <c r="Z35" s="381" t="s">
        <v>580</v>
      </c>
      <c r="AA35" s="381" t="s">
        <v>580</v>
      </c>
      <c r="AB35" s="381" t="s">
        <v>580</v>
      </c>
      <c r="AC35" s="381" t="s">
        <v>580</v>
      </c>
      <c r="AD35" s="381" t="s">
        <v>472</v>
      </c>
      <c r="AE35" s="381" t="s">
        <v>472</v>
      </c>
      <c r="AF35" s="275">
        <v>125</v>
      </c>
      <c r="AG35" s="565">
        <v>0.7183908045977011</v>
      </c>
      <c r="AH35" s="275">
        <v>2441</v>
      </c>
      <c r="AI35" s="275">
        <v>49</v>
      </c>
      <c r="AJ35" s="700">
        <v>0.28160919540229884</v>
      </c>
      <c r="AK35" s="275">
        <v>2055</v>
      </c>
      <c r="AL35" s="406">
        <v>0</v>
      </c>
      <c r="AM35" s="700">
        <v>0</v>
      </c>
      <c r="AN35" s="578">
        <v>0</v>
      </c>
      <c r="AO35" s="275">
        <v>0</v>
      </c>
      <c r="AP35" s="275">
        <v>0</v>
      </c>
      <c r="AQ35" s="566"/>
      <c r="AR35" s="275">
        <v>174</v>
      </c>
      <c r="AS35" s="565">
        <f>AR35/'Table 2 - Staff'!I36</f>
        <v>15</v>
      </c>
      <c r="AT35" s="275">
        <v>4496</v>
      </c>
      <c r="AU35" s="598">
        <v>25.839080459770116</v>
      </c>
      <c r="AV35" s="599">
        <v>93.189072669236822</v>
      </c>
    </row>
    <row r="36" spans="2:48" s="478" customFormat="1" ht="15">
      <c r="B36" s="596" t="s">
        <v>207</v>
      </c>
      <c r="C36" s="381" t="s">
        <v>208</v>
      </c>
      <c r="D36" s="381" t="s">
        <v>206</v>
      </c>
      <c r="E36" s="275">
        <v>1</v>
      </c>
      <c r="F36" s="275">
        <v>78</v>
      </c>
      <c r="G36" s="597">
        <f>F36/$AR36</f>
        <v>0.23564954682779457</v>
      </c>
      <c r="H36" s="275">
        <v>783</v>
      </c>
      <c r="I36" s="565">
        <f>H36/F36</f>
        <v>10.038461538461538</v>
      </c>
      <c r="J36" s="275">
        <v>35</v>
      </c>
      <c r="K36" s="597">
        <f>J36/$AR36</f>
        <v>0.10574018126888217</v>
      </c>
      <c r="L36" s="275">
        <v>369</v>
      </c>
      <c r="M36" s="565">
        <f>L36/J36</f>
        <v>10.542857142857143</v>
      </c>
      <c r="N36" s="275">
        <v>151</v>
      </c>
      <c r="O36" s="275">
        <v>52</v>
      </c>
      <c r="P36" s="406">
        <f>SUM(N36:O36)</f>
        <v>203</v>
      </c>
      <c r="Q36" s="597">
        <f>P36/$AR36</f>
        <v>0.61329305135951662</v>
      </c>
      <c r="R36" s="275">
        <v>3790</v>
      </c>
      <c r="S36" s="275">
        <v>1626</v>
      </c>
      <c r="T36" s="406">
        <f>SUM(R36:S36)</f>
        <v>5416</v>
      </c>
      <c r="U36" s="565">
        <f>T36/P36</f>
        <v>26.679802955665025</v>
      </c>
      <c r="V36" s="275">
        <v>15</v>
      </c>
      <c r="W36" s="275">
        <v>1130</v>
      </c>
      <c r="X36" s="565">
        <f>W36/V36</f>
        <v>75.333333333333329</v>
      </c>
      <c r="Y36" s="381" t="s">
        <v>472</v>
      </c>
      <c r="Z36" s="381" t="s">
        <v>580</v>
      </c>
      <c r="AA36" s="381" t="s">
        <v>580</v>
      </c>
      <c r="AB36" s="381" t="s">
        <v>472</v>
      </c>
      <c r="AC36" s="381" t="s">
        <v>472</v>
      </c>
      <c r="AD36" s="381" t="s">
        <v>472</v>
      </c>
      <c r="AE36" s="381" t="s">
        <v>471</v>
      </c>
      <c r="AF36" s="275">
        <v>311</v>
      </c>
      <c r="AG36" s="565">
        <v>0.93957703927492442</v>
      </c>
      <c r="AH36" s="275">
        <v>7441</v>
      </c>
      <c r="AI36" s="275">
        <v>20</v>
      </c>
      <c r="AJ36" s="700">
        <v>6.0422960725075532E-2</v>
      </c>
      <c r="AK36" s="275">
        <v>257</v>
      </c>
      <c r="AL36" s="406">
        <v>0</v>
      </c>
      <c r="AM36" s="700">
        <v>0</v>
      </c>
      <c r="AN36" s="578">
        <v>0</v>
      </c>
      <c r="AO36" s="275">
        <v>0</v>
      </c>
      <c r="AP36" s="275">
        <v>0</v>
      </c>
      <c r="AQ36" s="566"/>
      <c r="AR36" s="275">
        <v>331</v>
      </c>
      <c r="AS36" s="565">
        <f>AR36/'Table 2 - Staff'!I37</f>
        <v>89.459459459459453</v>
      </c>
      <c r="AT36" s="275">
        <v>7698</v>
      </c>
      <c r="AU36" s="598">
        <v>23.256797583081571</v>
      </c>
      <c r="AV36" s="599">
        <v>1719.4549921822647</v>
      </c>
    </row>
    <row r="37" spans="2:48" s="478" customFormat="1" ht="15">
      <c r="B37" s="596" t="s">
        <v>91</v>
      </c>
      <c r="C37" s="381" t="s">
        <v>92</v>
      </c>
      <c r="D37" s="381" t="s">
        <v>80</v>
      </c>
      <c r="E37" s="275">
        <v>2</v>
      </c>
      <c r="F37" s="275">
        <v>513</v>
      </c>
      <c r="G37" s="597">
        <f>F37/$AR37</f>
        <v>0.24028103044496488</v>
      </c>
      <c r="H37" s="275">
        <v>5618</v>
      </c>
      <c r="I37" s="565">
        <f>H37/F37</f>
        <v>10.951267056530215</v>
      </c>
      <c r="J37" s="275">
        <v>198</v>
      </c>
      <c r="K37" s="597">
        <f>J37/$AR37</f>
        <v>9.2740046838407489E-2</v>
      </c>
      <c r="L37" s="275">
        <v>1530</v>
      </c>
      <c r="M37" s="565">
        <f>L37/J37</f>
        <v>7.7272727272727275</v>
      </c>
      <c r="N37" s="275">
        <v>511</v>
      </c>
      <c r="O37" s="275">
        <v>691</v>
      </c>
      <c r="P37" s="406">
        <f>SUM(N37:O37)</f>
        <v>1202</v>
      </c>
      <c r="Q37" s="597">
        <f>P37/$AR37</f>
        <v>0.56299765807962532</v>
      </c>
      <c r="R37" s="275">
        <v>9741</v>
      </c>
      <c r="S37" s="275">
        <v>14652</v>
      </c>
      <c r="T37" s="406">
        <f>SUM(R37:S37)</f>
        <v>24393</v>
      </c>
      <c r="U37" s="565">
        <f>T37/P37</f>
        <v>20.293677204658902</v>
      </c>
      <c r="V37" s="275">
        <v>222</v>
      </c>
      <c r="W37" s="275">
        <v>7075</v>
      </c>
      <c r="X37" s="565">
        <f>W37/V37</f>
        <v>31.86936936936937</v>
      </c>
      <c r="Y37" s="381" t="s">
        <v>472</v>
      </c>
      <c r="Z37" s="381" t="s">
        <v>472</v>
      </c>
      <c r="AA37" s="381" t="s">
        <v>472</v>
      </c>
      <c r="AB37" s="381" t="s">
        <v>472</v>
      </c>
      <c r="AC37" s="381" t="s">
        <v>472</v>
      </c>
      <c r="AD37" s="381" t="s">
        <v>472</v>
      </c>
      <c r="AE37" s="381" t="s">
        <v>472</v>
      </c>
      <c r="AF37" s="275">
        <v>1757</v>
      </c>
      <c r="AG37" s="565">
        <v>0.82295081967213113</v>
      </c>
      <c r="AH37" s="275">
        <v>30570</v>
      </c>
      <c r="AI37" s="275">
        <v>378</v>
      </c>
      <c r="AJ37" s="700">
        <v>0.17704918032786884</v>
      </c>
      <c r="AK37" s="275">
        <v>8046</v>
      </c>
      <c r="AL37" s="406">
        <v>0</v>
      </c>
      <c r="AM37" s="700">
        <v>0</v>
      </c>
      <c r="AN37" s="578">
        <v>0</v>
      </c>
      <c r="AO37" s="275">
        <v>0</v>
      </c>
      <c r="AP37" s="275">
        <v>0</v>
      </c>
      <c r="AQ37" s="566"/>
      <c r="AR37" s="275">
        <v>2135</v>
      </c>
      <c r="AS37" s="565">
        <f>AR37/'Table 2 - Staff'!I38</f>
        <v>34.324758842443728</v>
      </c>
      <c r="AT37" s="275">
        <v>38616</v>
      </c>
      <c r="AU37" s="598">
        <v>18.087119437939108</v>
      </c>
      <c r="AV37" s="599">
        <v>407.70302799949326</v>
      </c>
    </row>
    <row r="38" spans="2:48" s="478" customFormat="1" ht="15">
      <c r="B38" s="596" t="s">
        <v>136</v>
      </c>
      <c r="C38" s="381" t="s">
        <v>137</v>
      </c>
      <c r="D38" s="381" t="s">
        <v>105</v>
      </c>
      <c r="E38" s="275">
        <v>2</v>
      </c>
      <c r="F38" s="275">
        <v>1739</v>
      </c>
      <c r="G38" s="597">
        <f>F38/$AR38</f>
        <v>0.51071953010279003</v>
      </c>
      <c r="H38" s="275">
        <v>24866</v>
      </c>
      <c r="I38" s="565">
        <f>H38/F38</f>
        <v>14.299022426682001</v>
      </c>
      <c r="J38" s="275">
        <v>304</v>
      </c>
      <c r="K38" s="597">
        <f>J38/$AR38</f>
        <v>8.9280469897209988E-2</v>
      </c>
      <c r="L38" s="275">
        <v>6533</v>
      </c>
      <c r="M38" s="565">
        <f>L38/J38</f>
        <v>21.49013157894737</v>
      </c>
      <c r="N38" s="275">
        <v>833</v>
      </c>
      <c r="O38" s="275">
        <v>438</v>
      </c>
      <c r="P38" s="406">
        <f>SUM(N38:O38)</f>
        <v>1271</v>
      </c>
      <c r="Q38" s="597">
        <f>P38/$AR38</f>
        <v>0.37327459618208519</v>
      </c>
      <c r="R38" s="275">
        <v>19804</v>
      </c>
      <c r="S38" s="275">
        <v>14129</v>
      </c>
      <c r="T38" s="406">
        <f>SUM(R38:S38)</f>
        <v>33933</v>
      </c>
      <c r="U38" s="565">
        <f>T38/P38</f>
        <v>26.697875688434305</v>
      </c>
      <c r="V38" s="275">
        <v>91</v>
      </c>
      <c r="W38" s="275">
        <v>1907</v>
      </c>
      <c r="X38" s="565">
        <f>W38/V38</f>
        <v>20.956043956043956</v>
      </c>
      <c r="Y38" s="381" t="s">
        <v>472</v>
      </c>
      <c r="Z38" s="381" t="s">
        <v>472</v>
      </c>
      <c r="AA38" s="381" t="s">
        <v>472</v>
      </c>
      <c r="AB38" s="381" t="s">
        <v>472</v>
      </c>
      <c r="AC38" s="381" t="s">
        <v>472</v>
      </c>
      <c r="AD38" s="381" t="s">
        <v>472</v>
      </c>
      <c r="AE38" s="381" t="s">
        <v>472</v>
      </c>
      <c r="AF38" s="275">
        <v>2455</v>
      </c>
      <c r="AG38" s="565">
        <v>0.72099853157121885</v>
      </c>
      <c r="AH38" s="275">
        <v>34445</v>
      </c>
      <c r="AI38" s="275">
        <v>699</v>
      </c>
      <c r="AJ38" s="700">
        <v>0.2052863436123348</v>
      </c>
      <c r="AK38" s="275">
        <v>30606</v>
      </c>
      <c r="AL38" s="406">
        <v>251</v>
      </c>
      <c r="AM38" s="700">
        <v>7.3715124816446403E-2</v>
      </c>
      <c r="AN38" s="578">
        <v>1769</v>
      </c>
      <c r="AO38" s="275">
        <v>0</v>
      </c>
      <c r="AP38" s="275">
        <v>0</v>
      </c>
      <c r="AQ38" s="566"/>
      <c r="AR38" s="275">
        <v>3405</v>
      </c>
      <c r="AS38" s="565">
        <f>AR38/'Table 2 - Staff'!I39</f>
        <v>31.926863572433192</v>
      </c>
      <c r="AT38" s="275">
        <v>67239</v>
      </c>
      <c r="AU38" s="598">
        <v>19.747136563876651</v>
      </c>
      <c r="AV38" s="599">
        <v>172.21295919229794</v>
      </c>
    </row>
    <row r="39" spans="2:48" s="478" customFormat="1" ht="15">
      <c r="B39" s="596" t="s">
        <v>138</v>
      </c>
      <c r="C39" s="381" t="s">
        <v>139</v>
      </c>
      <c r="D39" s="381" t="s">
        <v>105</v>
      </c>
      <c r="E39" s="275">
        <v>2</v>
      </c>
      <c r="F39" s="275">
        <v>12</v>
      </c>
      <c r="G39" s="597">
        <f>F39/$AR39</f>
        <v>6.25E-2</v>
      </c>
      <c r="H39" s="275">
        <v>35</v>
      </c>
      <c r="I39" s="565">
        <f>H39/F39</f>
        <v>2.9166666666666665</v>
      </c>
      <c r="J39" s="275">
        <v>0</v>
      </c>
      <c r="K39" s="597">
        <f>J39/$AR39</f>
        <v>0</v>
      </c>
      <c r="L39" s="275">
        <v>0</v>
      </c>
      <c r="M39" s="565"/>
      <c r="N39" s="275">
        <v>94</v>
      </c>
      <c r="O39" s="275">
        <v>86</v>
      </c>
      <c r="P39" s="406">
        <f>SUM(N39:O39)</f>
        <v>180</v>
      </c>
      <c r="Q39" s="597">
        <f>P39/$AR39</f>
        <v>0.9375</v>
      </c>
      <c r="R39" s="275">
        <v>1106</v>
      </c>
      <c r="S39" s="275">
        <v>564</v>
      </c>
      <c r="T39" s="406">
        <f>SUM(R39:S39)</f>
        <v>1670</v>
      </c>
      <c r="U39" s="565">
        <f>T39/P39</f>
        <v>9.2777777777777786</v>
      </c>
      <c r="V39" s="275">
        <v>0</v>
      </c>
      <c r="W39" s="275">
        <v>0</v>
      </c>
      <c r="X39" s="565"/>
      <c r="Y39" s="381" t="s">
        <v>579</v>
      </c>
      <c r="Z39" s="381" t="s">
        <v>472</v>
      </c>
      <c r="AA39" s="381" t="s">
        <v>580</v>
      </c>
      <c r="AB39" s="381" t="s">
        <v>472</v>
      </c>
      <c r="AC39" s="381" t="s">
        <v>472</v>
      </c>
      <c r="AD39" s="381" t="s">
        <v>471</v>
      </c>
      <c r="AE39" s="381" t="s">
        <v>471</v>
      </c>
      <c r="AF39" s="275">
        <v>192</v>
      </c>
      <c r="AG39" s="565">
        <v>1</v>
      </c>
      <c r="AH39" s="275">
        <v>1705</v>
      </c>
      <c r="AI39" s="275">
        <v>0</v>
      </c>
      <c r="AJ39" s="700">
        <v>0</v>
      </c>
      <c r="AK39" s="275">
        <v>0</v>
      </c>
      <c r="AL39" s="406">
        <v>0</v>
      </c>
      <c r="AM39" s="700">
        <v>0</v>
      </c>
      <c r="AN39" s="578">
        <v>0</v>
      </c>
      <c r="AO39" s="275">
        <v>0</v>
      </c>
      <c r="AP39" s="275">
        <v>0</v>
      </c>
      <c r="AQ39" s="566"/>
      <c r="AR39" s="275">
        <v>192</v>
      </c>
      <c r="AS39" s="565">
        <f>AR39/'Table 2 - Staff'!I40</f>
        <v>12.307692307692308</v>
      </c>
      <c r="AT39" s="275">
        <v>1705</v>
      </c>
      <c r="AU39" s="598">
        <v>8.8802083333333339</v>
      </c>
      <c r="AV39" s="599">
        <v>22.821882236410605</v>
      </c>
    </row>
    <row r="40" spans="2:48" s="478" customFormat="1" ht="15">
      <c r="B40" s="596" t="s">
        <v>231</v>
      </c>
      <c r="C40" s="381" t="s">
        <v>232</v>
      </c>
      <c r="D40" s="381" t="s">
        <v>105</v>
      </c>
      <c r="E40" s="275">
        <v>2</v>
      </c>
      <c r="F40" s="275">
        <v>677</v>
      </c>
      <c r="G40" s="597">
        <f>F40/$AR40</f>
        <v>0.17933774834437086</v>
      </c>
      <c r="H40" s="275">
        <v>14282</v>
      </c>
      <c r="I40" s="565">
        <f>H40/F40</f>
        <v>21.096011816838995</v>
      </c>
      <c r="J40" s="275">
        <v>482</v>
      </c>
      <c r="K40" s="597">
        <f>J40/$AR40</f>
        <v>0.12768211920529801</v>
      </c>
      <c r="L40" s="275">
        <v>3878</v>
      </c>
      <c r="M40" s="565">
        <f>L40/J40</f>
        <v>8.0456431535269708</v>
      </c>
      <c r="N40" s="275">
        <v>1359</v>
      </c>
      <c r="O40" s="275">
        <v>877</v>
      </c>
      <c r="P40" s="406">
        <f>SUM(N40:O40)</f>
        <v>2236</v>
      </c>
      <c r="Q40" s="597">
        <f>P40/$AR40</f>
        <v>0.59231788079470193</v>
      </c>
      <c r="R40" s="275">
        <v>37437</v>
      </c>
      <c r="S40" s="275">
        <v>27492</v>
      </c>
      <c r="T40" s="406">
        <f>SUM(R40:S40)</f>
        <v>64929</v>
      </c>
      <c r="U40" s="565">
        <f>T40/P40</f>
        <v>29.038014311270125</v>
      </c>
      <c r="V40" s="275">
        <v>380</v>
      </c>
      <c r="W40" s="275">
        <v>56995</v>
      </c>
      <c r="X40" s="565">
        <f>W40/V40</f>
        <v>149.98684210526315</v>
      </c>
      <c r="Y40" s="381" t="s">
        <v>472</v>
      </c>
      <c r="Z40" s="381" t="s">
        <v>472</v>
      </c>
      <c r="AA40" s="381" t="s">
        <v>472</v>
      </c>
      <c r="AB40" s="381" t="s">
        <v>472</v>
      </c>
      <c r="AC40" s="381" t="s">
        <v>472</v>
      </c>
      <c r="AD40" s="381" t="s">
        <v>472</v>
      </c>
      <c r="AE40" s="381" t="s">
        <v>472</v>
      </c>
      <c r="AF40" s="275">
        <v>3081</v>
      </c>
      <c r="AG40" s="565">
        <v>0.81615894039735104</v>
      </c>
      <c r="AH40" s="275">
        <v>71217</v>
      </c>
      <c r="AI40" s="275">
        <v>662</v>
      </c>
      <c r="AJ40" s="700">
        <v>0.17536423841059604</v>
      </c>
      <c r="AK40" s="275">
        <v>56752</v>
      </c>
      <c r="AL40" s="406">
        <v>32</v>
      </c>
      <c r="AM40" s="700">
        <v>8.4768211920529801E-3</v>
      </c>
      <c r="AN40" s="578">
        <v>12115</v>
      </c>
      <c r="AO40" s="275">
        <v>32</v>
      </c>
      <c r="AP40" s="275">
        <v>36008</v>
      </c>
      <c r="AQ40" s="566">
        <v>1125.25</v>
      </c>
      <c r="AR40" s="275">
        <v>3775</v>
      </c>
      <c r="AS40" s="565">
        <f>AR40/'Table 2 - Staff'!I41</f>
        <v>64.419795221843003</v>
      </c>
      <c r="AT40" s="275">
        <v>140084</v>
      </c>
      <c r="AU40" s="598">
        <v>37.108344370860927</v>
      </c>
      <c r="AV40" s="599">
        <v>592.62706343229911</v>
      </c>
    </row>
    <row r="41" spans="2:48" s="478" customFormat="1" ht="15">
      <c r="B41" s="596" t="s">
        <v>219</v>
      </c>
      <c r="C41" s="381" t="s">
        <v>220</v>
      </c>
      <c r="D41" s="381" t="s">
        <v>206</v>
      </c>
      <c r="E41" s="275">
        <v>1</v>
      </c>
      <c r="F41" s="275">
        <v>42</v>
      </c>
      <c r="G41" s="597">
        <f>F41/$AR41</f>
        <v>0.19626168224299065</v>
      </c>
      <c r="H41" s="275">
        <v>655</v>
      </c>
      <c r="I41" s="565">
        <f>H41/F41</f>
        <v>15.595238095238095</v>
      </c>
      <c r="J41" s="275">
        <v>23</v>
      </c>
      <c r="K41" s="597">
        <f>J41/$AR41</f>
        <v>0.10747663551401869</v>
      </c>
      <c r="L41" s="275">
        <v>464</v>
      </c>
      <c r="M41" s="565">
        <f>L41/J41</f>
        <v>20.173913043478262</v>
      </c>
      <c r="N41" s="275">
        <v>65</v>
      </c>
      <c r="O41" s="275">
        <v>79</v>
      </c>
      <c r="P41" s="406">
        <f>SUM(N41:O41)</f>
        <v>144</v>
      </c>
      <c r="Q41" s="597">
        <f>P41/$AR41</f>
        <v>0.67289719626168221</v>
      </c>
      <c r="R41" s="275">
        <v>2139</v>
      </c>
      <c r="S41" s="275">
        <v>1536</v>
      </c>
      <c r="T41" s="406">
        <f>SUM(R41:S41)</f>
        <v>3675</v>
      </c>
      <c r="U41" s="565">
        <f>T41/P41</f>
        <v>25.520833333333332</v>
      </c>
      <c r="V41" s="275">
        <v>5</v>
      </c>
      <c r="W41" s="275">
        <v>824</v>
      </c>
      <c r="X41" s="565">
        <f>W41/V41</f>
        <v>164.8</v>
      </c>
      <c r="Y41" s="381" t="s">
        <v>472</v>
      </c>
      <c r="Z41" s="381" t="s">
        <v>472</v>
      </c>
      <c r="AA41" s="381" t="s">
        <v>472</v>
      </c>
      <c r="AB41" s="381" t="s">
        <v>472</v>
      </c>
      <c r="AC41" s="381" t="s">
        <v>472</v>
      </c>
      <c r="AD41" s="381" t="s">
        <v>472</v>
      </c>
      <c r="AE41" s="381" t="s">
        <v>471</v>
      </c>
      <c r="AF41" s="275">
        <v>198</v>
      </c>
      <c r="AG41" s="565">
        <v>0.92523364485981308</v>
      </c>
      <c r="AH41" s="275">
        <v>3568</v>
      </c>
      <c r="AI41" s="275">
        <v>15</v>
      </c>
      <c r="AJ41" s="700">
        <v>7.0093457943925228E-2</v>
      </c>
      <c r="AK41" s="275">
        <v>1990</v>
      </c>
      <c r="AL41" s="406">
        <v>1</v>
      </c>
      <c r="AM41" s="700">
        <v>4.6728971962616819E-3</v>
      </c>
      <c r="AN41" s="578">
        <v>60</v>
      </c>
      <c r="AO41" s="275">
        <v>42</v>
      </c>
      <c r="AP41" s="275">
        <v>779</v>
      </c>
      <c r="AQ41" s="566">
        <v>18.547619047619047</v>
      </c>
      <c r="AR41" s="275">
        <v>214</v>
      </c>
      <c r="AS41" s="565">
        <f>AR41/'Table 2 - Staff'!I42</f>
        <v>26.550868486352357</v>
      </c>
      <c r="AT41" s="275">
        <v>5618</v>
      </c>
      <c r="AU41" s="598">
        <v>26.252336448598133</v>
      </c>
      <c r="AV41" s="599">
        <v>581.57349896480332</v>
      </c>
    </row>
    <row r="42" spans="2:48" s="478" customFormat="1" ht="15">
      <c r="B42" s="596" t="s">
        <v>243</v>
      </c>
      <c r="C42" s="381" t="s">
        <v>244</v>
      </c>
      <c r="D42" s="381" t="s">
        <v>206</v>
      </c>
      <c r="E42" s="275">
        <v>2</v>
      </c>
      <c r="F42" s="275">
        <v>19</v>
      </c>
      <c r="G42" s="597">
        <f>F42/$AR42</f>
        <v>6.95970695970696E-2</v>
      </c>
      <c r="H42" s="275">
        <v>66</v>
      </c>
      <c r="I42" s="565">
        <f>H42/F42</f>
        <v>3.4736842105263159</v>
      </c>
      <c r="J42" s="275">
        <v>48</v>
      </c>
      <c r="K42" s="597">
        <f>J42/$AR42</f>
        <v>0.17582417582417584</v>
      </c>
      <c r="L42" s="275">
        <v>251</v>
      </c>
      <c r="M42" s="565">
        <f>L42/J42</f>
        <v>5.229166666666667</v>
      </c>
      <c r="N42" s="275">
        <v>46</v>
      </c>
      <c r="O42" s="275">
        <v>45</v>
      </c>
      <c r="P42" s="406">
        <f>SUM(N42:O42)</f>
        <v>91</v>
      </c>
      <c r="Q42" s="597">
        <f>P42/$AR42</f>
        <v>0.33333333333333331</v>
      </c>
      <c r="R42" s="275">
        <v>1615</v>
      </c>
      <c r="S42" s="275">
        <v>295</v>
      </c>
      <c r="T42" s="406">
        <f>SUM(R42:S42)</f>
        <v>1910</v>
      </c>
      <c r="U42" s="565">
        <f>T42/P42</f>
        <v>20.989010989010989</v>
      </c>
      <c r="V42" s="275">
        <v>115</v>
      </c>
      <c r="W42" s="275">
        <v>2746</v>
      </c>
      <c r="X42" s="565">
        <f>W42/V42</f>
        <v>23.878260869565217</v>
      </c>
      <c r="Y42" s="381" t="s">
        <v>472</v>
      </c>
      <c r="Z42" s="381" t="s">
        <v>472</v>
      </c>
      <c r="AA42" s="381" t="s">
        <v>580</v>
      </c>
      <c r="AB42" s="381" t="s">
        <v>472</v>
      </c>
      <c r="AC42" s="381" t="s">
        <v>472</v>
      </c>
      <c r="AD42" s="381" t="s">
        <v>472</v>
      </c>
      <c r="AE42" s="381" t="s">
        <v>471</v>
      </c>
      <c r="AF42" s="275">
        <v>246</v>
      </c>
      <c r="AG42" s="565">
        <v>0.90109890109890112</v>
      </c>
      <c r="AH42" s="275">
        <v>3305</v>
      </c>
      <c r="AI42" s="275">
        <v>27</v>
      </c>
      <c r="AJ42" s="700">
        <v>9.8901098901098897E-2</v>
      </c>
      <c r="AK42" s="275">
        <v>1668</v>
      </c>
      <c r="AL42" s="406">
        <v>0</v>
      </c>
      <c r="AM42" s="700">
        <v>0</v>
      </c>
      <c r="AN42" s="578">
        <v>0</v>
      </c>
      <c r="AO42" s="275">
        <v>0</v>
      </c>
      <c r="AP42" s="275">
        <v>0</v>
      </c>
      <c r="AQ42" s="566"/>
      <c r="AR42" s="275">
        <v>273</v>
      </c>
      <c r="AS42" s="565">
        <f>AR42/'Table 2 - Staff'!I43</f>
        <v>91</v>
      </c>
      <c r="AT42" s="275">
        <v>4973</v>
      </c>
      <c r="AU42" s="598">
        <v>18.216117216117215</v>
      </c>
      <c r="AV42" s="599">
        <v>524.30152872957308</v>
      </c>
    </row>
    <row r="43" spans="2:48" s="478" customFormat="1" ht="15">
      <c r="B43" s="596" t="s">
        <v>245</v>
      </c>
      <c r="C43" s="381" t="s">
        <v>246</v>
      </c>
      <c r="D43" s="381" t="s">
        <v>247</v>
      </c>
      <c r="E43" s="275">
        <v>3</v>
      </c>
      <c r="F43" s="275">
        <v>18</v>
      </c>
      <c r="G43" s="597">
        <f>F43/$AR43</f>
        <v>0.14754098360655737</v>
      </c>
      <c r="H43" s="275">
        <v>151</v>
      </c>
      <c r="I43" s="565">
        <f>H43/F43</f>
        <v>8.3888888888888893</v>
      </c>
      <c r="J43" s="275">
        <v>0</v>
      </c>
      <c r="K43" s="597">
        <f>J43/$AR43</f>
        <v>0</v>
      </c>
      <c r="L43" s="275">
        <v>0</v>
      </c>
      <c r="M43" s="565"/>
      <c r="N43" s="275">
        <v>89</v>
      </c>
      <c r="O43" s="275">
        <v>15</v>
      </c>
      <c r="P43" s="406">
        <f>SUM(N43:O43)</f>
        <v>104</v>
      </c>
      <c r="Q43" s="597">
        <f>P43/$AR43</f>
        <v>0.85245901639344257</v>
      </c>
      <c r="R43" s="275">
        <v>1267</v>
      </c>
      <c r="S43" s="275">
        <v>189</v>
      </c>
      <c r="T43" s="406">
        <f>SUM(R43:S43)</f>
        <v>1456</v>
      </c>
      <c r="U43" s="565">
        <f>T43/P43</f>
        <v>14</v>
      </c>
      <c r="V43" s="275">
        <v>0</v>
      </c>
      <c r="W43" s="275">
        <v>0</v>
      </c>
      <c r="X43" s="565"/>
      <c r="Y43" s="381" t="s">
        <v>250</v>
      </c>
      <c r="Z43" s="381" t="s">
        <v>250</v>
      </c>
      <c r="AA43" s="381" t="s">
        <v>250</v>
      </c>
      <c r="AB43" s="381" t="s">
        <v>250</v>
      </c>
      <c r="AC43" s="381" t="s">
        <v>250</v>
      </c>
      <c r="AD43" s="381" t="s">
        <v>250</v>
      </c>
      <c r="AE43" s="381" t="s">
        <v>250</v>
      </c>
      <c r="AF43" s="275">
        <v>122</v>
      </c>
      <c r="AG43" s="565">
        <v>1</v>
      </c>
      <c r="AH43" s="275">
        <v>1607</v>
      </c>
      <c r="AI43" s="275">
        <v>0</v>
      </c>
      <c r="AJ43" s="700">
        <v>0</v>
      </c>
      <c r="AK43" s="275">
        <v>0</v>
      </c>
      <c r="AL43" s="406">
        <v>0</v>
      </c>
      <c r="AM43" s="700">
        <v>0</v>
      </c>
      <c r="AN43" s="578">
        <v>0</v>
      </c>
      <c r="AO43" s="275">
        <v>0</v>
      </c>
      <c r="AP43" s="275">
        <v>0</v>
      </c>
      <c r="AQ43" s="566"/>
      <c r="AR43" s="275">
        <v>122</v>
      </c>
      <c r="AS43" s="565">
        <f>AR43/'Table 2 - Staff'!I44</f>
        <v>27.111111111111111</v>
      </c>
      <c r="AT43" s="275">
        <v>1607</v>
      </c>
      <c r="AU43" s="598">
        <v>13.172131147540984</v>
      </c>
      <c r="AV43" s="599">
        <v>86.263352836974605</v>
      </c>
    </row>
    <row r="44" spans="2:48" s="478" customFormat="1" ht="15">
      <c r="B44" s="596" t="s">
        <v>140</v>
      </c>
      <c r="C44" s="381" t="s">
        <v>141</v>
      </c>
      <c r="D44" s="381" t="s">
        <v>105</v>
      </c>
      <c r="E44" s="275">
        <v>2</v>
      </c>
      <c r="F44" s="275">
        <v>289</v>
      </c>
      <c r="G44" s="597">
        <f>F44/$AR44</f>
        <v>0.42878338278931749</v>
      </c>
      <c r="H44" s="275">
        <v>5669</v>
      </c>
      <c r="I44" s="565">
        <f>H44/F44</f>
        <v>19.615916955017301</v>
      </c>
      <c r="J44" s="275">
        <v>72</v>
      </c>
      <c r="K44" s="597">
        <f>J44/$AR44</f>
        <v>0.10682492581602374</v>
      </c>
      <c r="L44" s="275">
        <v>692</v>
      </c>
      <c r="M44" s="565">
        <f>L44/J44</f>
        <v>9.6111111111111107</v>
      </c>
      <c r="N44" s="275">
        <v>94</v>
      </c>
      <c r="O44" s="275">
        <v>219</v>
      </c>
      <c r="P44" s="406">
        <f>SUM(N44:O44)</f>
        <v>313</v>
      </c>
      <c r="Q44" s="597">
        <f>P44/$AR44</f>
        <v>0.46439169139465875</v>
      </c>
      <c r="R44" s="275">
        <v>2417</v>
      </c>
      <c r="S44" s="275">
        <v>4330</v>
      </c>
      <c r="T44" s="406">
        <f>SUM(R44:S44)</f>
        <v>6747</v>
      </c>
      <c r="U44" s="565">
        <f>T44/P44</f>
        <v>21.555910543130992</v>
      </c>
      <c r="V44" s="275">
        <v>0</v>
      </c>
      <c r="W44" s="275">
        <v>0</v>
      </c>
      <c r="X44" s="565"/>
      <c r="Y44" s="381" t="s">
        <v>472</v>
      </c>
      <c r="Z44" s="381" t="s">
        <v>472</v>
      </c>
      <c r="AA44" s="381" t="s">
        <v>580</v>
      </c>
      <c r="AB44" s="381" t="s">
        <v>472</v>
      </c>
      <c r="AC44" s="381" t="s">
        <v>472</v>
      </c>
      <c r="AD44" s="381" t="s">
        <v>472</v>
      </c>
      <c r="AE44" s="381" t="s">
        <v>472</v>
      </c>
      <c r="AF44" s="275">
        <v>583</v>
      </c>
      <c r="AG44" s="565">
        <v>0.86498516320474772</v>
      </c>
      <c r="AH44" s="275">
        <v>7936</v>
      </c>
      <c r="AI44" s="275">
        <v>91</v>
      </c>
      <c r="AJ44" s="700">
        <v>0.13501483679525222</v>
      </c>
      <c r="AK44" s="275">
        <v>5172</v>
      </c>
      <c r="AL44" s="406">
        <v>0</v>
      </c>
      <c r="AM44" s="700">
        <v>0</v>
      </c>
      <c r="AN44" s="578">
        <v>0</v>
      </c>
      <c r="AO44" s="275">
        <v>0</v>
      </c>
      <c r="AP44" s="275">
        <v>0</v>
      </c>
      <c r="AQ44" s="566"/>
      <c r="AR44" s="275">
        <v>674</v>
      </c>
      <c r="AS44" s="565">
        <f>AR44/'Table 2 - Staff'!I45</f>
        <v>44.196721311475407</v>
      </c>
      <c r="AT44" s="275">
        <v>13108</v>
      </c>
      <c r="AU44" s="598">
        <v>19.448071216617212</v>
      </c>
      <c r="AV44" s="599">
        <v>212.49554193820316</v>
      </c>
    </row>
    <row r="45" spans="2:48" s="478" customFormat="1" ht="15">
      <c r="B45" s="596" t="s">
        <v>142</v>
      </c>
      <c r="C45" s="381" t="s">
        <v>143</v>
      </c>
      <c r="D45" s="381" t="s">
        <v>105</v>
      </c>
      <c r="E45" s="275">
        <v>2</v>
      </c>
      <c r="F45" s="275">
        <v>713</v>
      </c>
      <c r="G45" s="597">
        <f>F45/$AR45</f>
        <v>0.29305384299219073</v>
      </c>
      <c r="H45" s="275">
        <v>7368</v>
      </c>
      <c r="I45" s="565">
        <f>H45/F45</f>
        <v>10.333800841514726</v>
      </c>
      <c r="J45" s="275">
        <v>180</v>
      </c>
      <c r="K45" s="597">
        <f>J45/$AR45</f>
        <v>7.3982737361282372E-2</v>
      </c>
      <c r="L45" s="275">
        <v>1741</v>
      </c>
      <c r="M45" s="565">
        <f>L45/J45</f>
        <v>9.6722222222222225</v>
      </c>
      <c r="N45" s="275">
        <v>923</v>
      </c>
      <c r="O45" s="275">
        <v>308</v>
      </c>
      <c r="P45" s="406">
        <f>SUM(N45:O45)</f>
        <v>1231</v>
      </c>
      <c r="Q45" s="597">
        <f>P45/$AR45</f>
        <v>0.50595972050965887</v>
      </c>
      <c r="R45" s="275">
        <v>23280</v>
      </c>
      <c r="S45" s="275">
        <v>9049</v>
      </c>
      <c r="T45" s="406">
        <f>SUM(R45:S45)</f>
        <v>32329</v>
      </c>
      <c r="U45" s="565">
        <f>T45/P45</f>
        <v>26.26238830219334</v>
      </c>
      <c r="V45" s="275">
        <v>309</v>
      </c>
      <c r="W45" s="275">
        <v>11583</v>
      </c>
      <c r="X45" s="565">
        <f>W45/V45</f>
        <v>37.485436893203882</v>
      </c>
      <c r="Y45" s="381" t="s">
        <v>472</v>
      </c>
      <c r="Z45" s="381" t="s">
        <v>472</v>
      </c>
      <c r="AA45" s="381" t="s">
        <v>472</v>
      </c>
      <c r="AB45" s="381" t="s">
        <v>472</v>
      </c>
      <c r="AC45" s="381" t="s">
        <v>472</v>
      </c>
      <c r="AD45" s="381" t="s">
        <v>472</v>
      </c>
      <c r="AE45" s="381" t="s">
        <v>472</v>
      </c>
      <c r="AF45" s="275">
        <v>1811</v>
      </c>
      <c r="AG45" s="565">
        <v>0.7443485408960131</v>
      </c>
      <c r="AH45" s="275">
        <v>30584</v>
      </c>
      <c r="AI45" s="275">
        <v>428</v>
      </c>
      <c r="AJ45" s="700">
        <v>0.17591450883682697</v>
      </c>
      <c r="AK45" s="275">
        <v>18893</v>
      </c>
      <c r="AL45" s="406">
        <v>194</v>
      </c>
      <c r="AM45" s="700">
        <v>7.9736950267159878E-2</v>
      </c>
      <c r="AN45" s="578">
        <v>668</v>
      </c>
      <c r="AO45" s="275">
        <v>28</v>
      </c>
      <c r="AP45" s="275">
        <v>5978</v>
      </c>
      <c r="AQ45" s="566">
        <v>213.5</v>
      </c>
      <c r="AR45" s="275">
        <v>2433</v>
      </c>
      <c r="AS45" s="565">
        <f>AR45/'Table 2 - Staff'!I46</f>
        <v>22.168564920273347</v>
      </c>
      <c r="AT45" s="275">
        <v>53021</v>
      </c>
      <c r="AU45" s="598">
        <v>21.792437320180845</v>
      </c>
      <c r="AV45" s="599">
        <v>122.10236876891263</v>
      </c>
    </row>
    <row r="46" spans="2:48" s="478" customFormat="1" ht="15">
      <c r="B46" s="596" t="s">
        <v>196</v>
      </c>
      <c r="C46" s="381" t="s">
        <v>197</v>
      </c>
      <c r="D46" s="381" t="s">
        <v>105</v>
      </c>
      <c r="E46" s="275">
        <v>1</v>
      </c>
      <c r="F46" s="275">
        <v>31</v>
      </c>
      <c r="G46" s="597">
        <f>F46/$AR46</f>
        <v>0.20129870129870131</v>
      </c>
      <c r="H46" s="275">
        <v>276</v>
      </c>
      <c r="I46" s="565">
        <f>H46/F46</f>
        <v>8.9032258064516121</v>
      </c>
      <c r="J46" s="275">
        <v>7</v>
      </c>
      <c r="K46" s="597">
        <f>J46/$AR46</f>
        <v>4.5454545454545456E-2</v>
      </c>
      <c r="L46" s="275">
        <v>52</v>
      </c>
      <c r="M46" s="565">
        <f>L46/J46</f>
        <v>7.4285714285714288</v>
      </c>
      <c r="N46" s="275">
        <v>39</v>
      </c>
      <c r="O46" s="275">
        <v>72</v>
      </c>
      <c r="P46" s="406">
        <f>SUM(N46:O46)</f>
        <v>111</v>
      </c>
      <c r="Q46" s="597">
        <f>P46/$AR46</f>
        <v>0.72077922077922074</v>
      </c>
      <c r="R46" s="275">
        <v>312</v>
      </c>
      <c r="S46" s="275">
        <v>530</v>
      </c>
      <c r="T46" s="406">
        <f>SUM(R46:S46)</f>
        <v>842</v>
      </c>
      <c r="U46" s="565">
        <f>T46/P46</f>
        <v>7.5855855855855854</v>
      </c>
      <c r="V46" s="275">
        <v>5</v>
      </c>
      <c r="W46" s="275">
        <v>100</v>
      </c>
      <c r="X46" s="565">
        <f>W46/V46</f>
        <v>20</v>
      </c>
      <c r="Y46" s="381" t="s">
        <v>579</v>
      </c>
      <c r="Z46" s="381" t="s">
        <v>472</v>
      </c>
      <c r="AA46" s="381" t="s">
        <v>580</v>
      </c>
      <c r="AB46" s="381" t="s">
        <v>472</v>
      </c>
      <c r="AC46" s="381" t="s">
        <v>472</v>
      </c>
      <c r="AD46" s="381" t="s">
        <v>472</v>
      </c>
      <c r="AE46" s="381" t="s">
        <v>471</v>
      </c>
      <c r="AF46" s="275">
        <v>154</v>
      </c>
      <c r="AG46" s="565">
        <v>1</v>
      </c>
      <c r="AH46" s="275">
        <v>1270</v>
      </c>
      <c r="AI46" s="275">
        <v>0</v>
      </c>
      <c r="AJ46" s="700">
        <v>0</v>
      </c>
      <c r="AK46" s="275">
        <v>0</v>
      </c>
      <c r="AL46" s="406">
        <v>0</v>
      </c>
      <c r="AM46" s="700">
        <v>0</v>
      </c>
      <c r="AN46" s="578">
        <v>0</v>
      </c>
      <c r="AO46" s="275">
        <v>0</v>
      </c>
      <c r="AP46" s="275">
        <v>0</v>
      </c>
      <c r="AQ46" s="566"/>
      <c r="AR46" s="275">
        <v>154</v>
      </c>
      <c r="AS46" s="565">
        <f>AR46/'Table 2 - Staff'!I47</f>
        <v>10.266666666666667</v>
      </c>
      <c r="AT46" s="275">
        <v>1270</v>
      </c>
      <c r="AU46" s="598">
        <v>8.2467532467532472</v>
      </c>
      <c r="AV46" s="599">
        <v>30.752094532422877</v>
      </c>
    </row>
    <row r="47" spans="2:48" s="478" customFormat="1" ht="15">
      <c r="B47" s="596" t="s">
        <v>144</v>
      </c>
      <c r="C47" s="381" t="s">
        <v>145</v>
      </c>
      <c r="D47" s="381" t="s">
        <v>105</v>
      </c>
      <c r="E47" s="275">
        <v>1</v>
      </c>
      <c r="F47" s="275">
        <v>67</v>
      </c>
      <c r="G47" s="597">
        <f>F47/$AR47</f>
        <v>0.29515418502202645</v>
      </c>
      <c r="H47" s="275">
        <v>1117</v>
      </c>
      <c r="I47" s="565">
        <f>H47/F47</f>
        <v>16.671641791044777</v>
      </c>
      <c r="J47" s="275">
        <v>18</v>
      </c>
      <c r="K47" s="597">
        <f>J47/$AR47</f>
        <v>7.9295154185022032E-2</v>
      </c>
      <c r="L47" s="275">
        <v>221</v>
      </c>
      <c r="M47" s="565">
        <f>L47/J47</f>
        <v>12.277777777777779</v>
      </c>
      <c r="N47" s="275">
        <v>78</v>
      </c>
      <c r="O47" s="275">
        <v>53</v>
      </c>
      <c r="P47" s="406">
        <f>SUM(N47:O47)</f>
        <v>131</v>
      </c>
      <c r="Q47" s="597">
        <f>P47/$AR47</f>
        <v>0.5770925110132159</v>
      </c>
      <c r="R47" s="275">
        <v>3514</v>
      </c>
      <c r="S47" s="275">
        <v>6335</v>
      </c>
      <c r="T47" s="406">
        <f>SUM(R47:S47)</f>
        <v>9849</v>
      </c>
      <c r="U47" s="565">
        <f>T47/P47</f>
        <v>75.18320610687023</v>
      </c>
      <c r="V47" s="275">
        <v>11</v>
      </c>
      <c r="W47" s="275">
        <v>1827</v>
      </c>
      <c r="X47" s="565">
        <f>W47/V47</f>
        <v>166.09090909090909</v>
      </c>
      <c r="Y47" s="381" t="s">
        <v>472</v>
      </c>
      <c r="Z47" s="381" t="s">
        <v>472</v>
      </c>
      <c r="AA47" s="381" t="s">
        <v>472</v>
      </c>
      <c r="AB47" s="381" t="s">
        <v>472</v>
      </c>
      <c r="AC47" s="381" t="s">
        <v>472</v>
      </c>
      <c r="AD47" s="381" t="s">
        <v>472</v>
      </c>
      <c r="AE47" s="381" t="s">
        <v>472</v>
      </c>
      <c r="AF47" s="275">
        <v>153</v>
      </c>
      <c r="AG47" s="565">
        <v>0.67400881057268724</v>
      </c>
      <c r="AH47" s="275">
        <v>2216</v>
      </c>
      <c r="AI47" s="275">
        <v>43</v>
      </c>
      <c r="AJ47" s="700">
        <v>0.1894273127753304</v>
      </c>
      <c r="AK47" s="275">
        <v>2968</v>
      </c>
      <c r="AL47" s="406">
        <v>31</v>
      </c>
      <c r="AM47" s="700">
        <v>0.13656387665198239</v>
      </c>
      <c r="AN47" s="578">
        <v>4828</v>
      </c>
      <c r="AO47" s="275">
        <v>121</v>
      </c>
      <c r="AP47" s="275">
        <v>25344</v>
      </c>
      <c r="AQ47" s="566">
        <v>209.45454545454547</v>
      </c>
      <c r="AR47" s="275">
        <v>227</v>
      </c>
      <c r="AS47" s="565">
        <f>AR47/'Table 2 - Staff'!I48</f>
        <v>18.744838976052851</v>
      </c>
      <c r="AT47" s="275">
        <v>13014</v>
      </c>
      <c r="AU47" s="598">
        <v>57.330396475770925</v>
      </c>
      <c r="AV47" s="599">
        <v>401.13429707486978</v>
      </c>
    </row>
    <row r="48" spans="2:48" s="478" customFormat="1" ht="15">
      <c r="B48" s="596" t="s">
        <v>146</v>
      </c>
      <c r="C48" s="381" t="s">
        <v>147</v>
      </c>
      <c r="D48" s="381" t="s">
        <v>105</v>
      </c>
      <c r="E48" s="275">
        <v>2</v>
      </c>
      <c r="F48" s="275">
        <v>242</v>
      </c>
      <c r="G48" s="597">
        <f>F48/$AR48</f>
        <v>0.19738988580750408</v>
      </c>
      <c r="H48" s="275">
        <v>3411</v>
      </c>
      <c r="I48" s="565">
        <f>H48/F48</f>
        <v>14.095041322314049</v>
      </c>
      <c r="J48" s="275">
        <v>55</v>
      </c>
      <c r="K48" s="597">
        <f>J48/$AR48</f>
        <v>4.4861337683523655E-2</v>
      </c>
      <c r="L48" s="275">
        <v>531</v>
      </c>
      <c r="M48" s="565">
        <f>L48/J48</f>
        <v>9.6545454545454543</v>
      </c>
      <c r="N48" s="275">
        <v>558</v>
      </c>
      <c r="O48" s="275">
        <v>221</v>
      </c>
      <c r="P48" s="406">
        <f>SUM(N48:O48)</f>
        <v>779</v>
      </c>
      <c r="Q48" s="597">
        <f>P48/$AR48</f>
        <v>0.63539967373572592</v>
      </c>
      <c r="R48" s="275">
        <v>10811</v>
      </c>
      <c r="S48" s="275">
        <v>3472</v>
      </c>
      <c r="T48" s="406">
        <f>SUM(R48:S48)</f>
        <v>14283</v>
      </c>
      <c r="U48" s="565">
        <f>T48/P48</f>
        <v>18.335044929396663</v>
      </c>
      <c r="V48" s="275">
        <v>150</v>
      </c>
      <c r="W48" s="275">
        <v>6679</v>
      </c>
      <c r="X48" s="565">
        <f>W48/V48</f>
        <v>44.526666666666664</v>
      </c>
      <c r="Y48" s="381" t="s">
        <v>579</v>
      </c>
      <c r="Z48" s="381" t="s">
        <v>472</v>
      </c>
      <c r="AA48" s="381" t="s">
        <v>580</v>
      </c>
      <c r="AB48" s="381" t="s">
        <v>472</v>
      </c>
      <c r="AC48" s="381" t="s">
        <v>472</v>
      </c>
      <c r="AD48" s="381" t="s">
        <v>250</v>
      </c>
      <c r="AE48" s="381" t="s">
        <v>250</v>
      </c>
      <c r="AF48" s="275">
        <v>1116</v>
      </c>
      <c r="AG48" s="565">
        <v>0.91027732463295274</v>
      </c>
      <c r="AH48" s="275">
        <v>20578</v>
      </c>
      <c r="AI48" s="275">
        <v>110</v>
      </c>
      <c r="AJ48" s="700">
        <v>8.9722675367047311E-2</v>
      </c>
      <c r="AK48" s="275">
        <v>4326</v>
      </c>
      <c r="AL48" s="406">
        <v>0</v>
      </c>
      <c r="AM48" s="700">
        <v>0</v>
      </c>
      <c r="AN48" s="578">
        <v>0</v>
      </c>
      <c r="AO48" s="275">
        <v>0</v>
      </c>
      <c r="AP48" s="275">
        <v>0</v>
      </c>
      <c r="AQ48" s="566"/>
      <c r="AR48" s="275">
        <v>1226</v>
      </c>
      <c r="AS48" s="565">
        <f>AR48/'Table 2 - Staff'!I49</f>
        <v>31.435897435897434</v>
      </c>
      <c r="AT48" s="275">
        <v>24904</v>
      </c>
      <c r="AU48" s="598">
        <v>20.31321370309951</v>
      </c>
      <c r="AV48" s="599">
        <v>180.04106301148028</v>
      </c>
    </row>
    <row r="49" spans="2:48" s="478" customFormat="1" ht="15">
      <c r="B49" s="596" t="s">
        <v>225</v>
      </c>
      <c r="C49" s="381" t="s">
        <v>226</v>
      </c>
      <c r="D49" s="381" t="s">
        <v>206</v>
      </c>
      <c r="E49" s="275">
        <v>1</v>
      </c>
      <c r="F49" s="275">
        <v>22</v>
      </c>
      <c r="G49" s="597">
        <f>F49/$AR49</f>
        <v>0.28205128205128205</v>
      </c>
      <c r="H49" s="275">
        <v>120</v>
      </c>
      <c r="I49" s="565">
        <f>H49/F49</f>
        <v>5.4545454545454541</v>
      </c>
      <c r="J49" s="275">
        <v>5</v>
      </c>
      <c r="K49" s="597">
        <f>J49/$AR49</f>
        <v>6.4102564102564097E-2</v>
      </c>
      <c r="L49" s="275">
        <v>11</v>
      </c>
      <c r="M49" s="565">
        <f>L49/J49</f>
        <v>2.2000000000000002</v>
      </c>
      <c r="N49" s="275">
        <v>31</v>
      </c>
      <c r="O49" s="275">
        <v>15</v>
      </c>
      <c r="P49" s="406">
        <f>SUM(N49:O49)</f>
        <v>46</v>
      </c>
      <c r="Q49" s="597">
        <f>P49/$AR49</f>
        <v>0.58974358974358976</v>
      </c>
      <c r="R49" s="275">
        <v>1650</v>
      </c>
      <c r="S49" s="275">
        <v>180</v>
      </c>
      <c r="T49" s="406">
        <f>SUM(R49:S49)</f>
        <v>1830</v>
      </c>
      <c r="U49" s="565">
        <f>T49/P49</f>
        <v>39.782608695652172</v>
      </c>
      <c r="V49" s="275">
        <v>5</v>
      </c>
      <c r="W49" s="275">
        <v>424</v>
      </c>
      <c r="X49" s="565">
        <f>W49/V49</f>
        <v>84.8</v>
      </c>
      <c r="Y49" s="381" t="s">
        <v>579</v>
      </c>
      <c r="Z49" s="381" t="s">
        <v>580</v>
      </c>
      <c r="AA49" s="381" t="s">
        <v>580</v>
      </c>
      <c r="AB49" s="381" t="s">
        <v>580</v>
      </c>
      <c r="AC49" s="381" t="s">
        <v>580</v>
      </c>
      <c r="AD49" s="381" t="s">
        <v>471</v>
      </c>
      <c r="AE49" s="381" t="s">
        <v>471</v>
      </c>
      <c r="AF49" s="275">
        <v>73</v>
      </c>
      <c r="AG49" s="565">
        <v>0.9358974358974359</v>
      </c>
      <c r="AH49" s="275">
        <v>1961</v>
      </c>
      <c r="AI49" s="275">
        <v>5</v>
      </c>
      <c r="AJ49" s="700">
        <v>6.4102564102564097E-2</v>
      </c>
      <c r="AK49" s="275">
        <v>424</v>
      </c>
      <c r="AL49" s="406">
        <v>0</v>
      </c>
      <c r="AM49" s="700">
        <v>0</v>
      </c>
      <c r="AN49" s="578">
        <v>0</v>
      </c>
      <c r="AO49" s="275">
        <v>0</v>
      </c>
      <c r="AP49" s="275">
        <v>0</v>
      </c>
      <c r="AQ49" s="566"/>
      <c r="AR49" s="275">
        <v>78</v>
      </c>
      <c r="AS49" s="565">
        <f>AR49/'Table 2 - Staff'!I50</f>
        <v>15.983606557377049</v>
      </c>
      <c r="AT49" s="275">
        <v>2385</v>
      </c>
      <c r="AU49" s="598">
        <v>30.576923076923077</v>
      </c>
      <c r="AV49" s="599">
        <v>412.05943331029715</v>
      </c>
    </row>
    <row r="50" spans="2:48" s="478" customFormat="1" ht="15">
      <c r="B50" s="596" t="s">
        <v>148</v>
      </c>
      <c r="C50" s="381" t="s">
        <v>149</v>
      </c>
      <c r="D50" s="381" t="s">
        <v>105</v>
      </c>
      <c r="E50" s="275">
        <v>2</v>
      </c>
      <c r="F50" s="275">
        <v>305</v>
      </c>
      <c r="G50" s="597">
        <f>F50/$AR50</f>
        <v>0.44395924308588064</v>
      </c>
      <c r="H50" s="275">
        <v>8799</v>
      </c>
      <c r="I50" s="565">
        <f>H50/F50</f>
        <v>28.849180327868851</v>
      </c>
      <c r="J50" s="275">
        <v>23</v>
      </c>
      <c r="K50" s="597">
        <f>J50/$AR50</f>
        <v>3.3478893740902474E-2</v>
      </c>
      <c r="L50" s="275">
        <v>791</v>
      </c>
      <c r="M50" s="565">
        <f>L50/J50</f>
        <v>34.391304347826086</v>
      </c>
      <c r="N50" s="275">
        <v>204</v>
      </c>
      <c r="O50" s="275">
        <v>155</v>
      </c>
      <c r="P50" s="406">
        <f>SUM(N50:O50)</f>
        <v>359</v>
      </c>
      <c r="Q50" s="597">
        <f>P50/$AR50</f>
        <v>0.52256186317321685</v>
      </c>
      <c r="R50" s="275">
        <v>4038</v>
      </c>
      <c r="S50" s="275">
        <v>4990</v>
      </c>
      <c r="T50" s="406">
        <f>SUM(R50:S50)</f>
        <v>9028</v>
      </c>
      <c r="U50" s="565">
        <f>T50/P50</f>
        <v>25.147632311977716</v>
      </c>
      <c r="V50" s="275">
        <v>0</v>
      </c>
      <c r="W50" s="275">
        <v>0</v>
      </c>
      <c r="X50" s="565"/>
      <c r="Y50" s="381" t="s">
        <v>472</v>
      </c>
      <c r="Z50" s="381" t="s">
        <v>472</v>
      </c>
      <c r="AA50" s="381" t="s">
        <v>472</v>
      </c>
      <c r="AB50" s="381" t="s">
        <v>472</v>
      </c>
      <c r="AC50" s="381" t="s">
        <v>472</v>
      </c>
      <c r="AD50" s="381" t="s">
        <v>472</v>
      </c>
      <c r="AE50" s="381" t="s">
        <v>472</v>
      </c>
      <c r="AF50" s="275">
        <v>629</v>
      </c>
      <c r="AG50" s="565">
        <v>0.9155749636098981</v>
      </c>
      <c r="AH50" s="275">
        <v>12083</v>
      </c>
      <c r="AI50" s="275">
        <v>58</v>
      </c>
      <c r="AJ50" s="700">
        <v>8.442503639010189E-2</v>
      </c>
      <c r="AK50" s="275">
        <v>6535</v>
      </c>
      <c r="AL50" s="406">
        <v>0</v>
      </c>
      <c r="AM50" s="700">
        <v>0</v>
      </c>
      <c r="AN50" s="578">
        <v>0</v>
      </c>
      <c r="AO50" s="275">
        <v>32</v>
      </c>
      <c r="AP50" s="275">
        <v>533</v>
      </c>
      <c r="AQ50" s="566">
        <v>16.65625</v>
      </c>
      <c r="AR50" s="275">
        <v>687</v>
      </c>
      <c r="AS50" s="565">
        <f>AR50/'Table 2 - Staff'!I51</f>
        <v>40.411764705882355</v>
      </c>
      <c r="AT50" s="275">
        <v>18618</v>
      </c>
      <c r="AU50" s="598">
        <v>27.100436681222707</v>
      </c>
      <c r="AV50" s="599">
        <v>294.13716289871559</v>
      </c>
    </row>
    <row r="51" spans="2:48" s="478" customFormat="1" ht="15">
      <c r="B51" s="596" t="s">
        <v>150</v>
      </c>
      <c r="C51" s="381" t="s">
        <v>151</v>
      </c>
      <c r="D51" s="381" t="s">
        <v>105</v>
      </c>
      <c r="E51" s="275">
        <v>3</v>
      </c>
      <c r="F51" s="275">
        <v>413</v>
      </c>
      <c r="G51" s="597">
        <f>F51/$AR51</f>
        <v>0.33092948717948717</v>
      </c>
      <c r="H51" s="275">
        <v>5004</v>
      </c>
      <c r="I51" s="565">
        <f>H51/F51</f>
        <v>12.116222760290556</v>
      </c>
      <c r="J51" s="275">
        <v>62</v>
      </c>
      <c r="K51" s="597">
        <f>J51/$AR51</f>
        <v>4.9679487179487176E-2</v>
      </c>
      <c r="L51" s="275">
        <v>452</v>
      </c>
      <c r="M51" s="565">
        <f>L51/J51</f>
        <v>7.290322580645161</v>
      </c>
      <c r="N51" s="275">
        <v>431</v>
      </c>
      <c r="O51" s="275">
        <v>243</v>
      </c>
      <c r="P51" s="406">
        <f>SUM(N51:O51)</f>
        <v>674</v>
      </c>
      <c r="Q51" s="597">
        <f>P51/$AR51</f>
        <v>0.54006410256410253</v>
      </c>
      <c r="R51" s="275">
        <v>12222</v>
      </c>
      <c r="S51" s="275">
        <v>4924</v>
      </c>
      <c r="T51" s="406">
        <f>SUM(R51:S51)</f>
        <v>17146</v>
      </c>
      <c r="U51" s="565">
        <f>T51/P51</f>
        <v>25.439169139465875</v>
      </c>
      <c r="V51" s="275">
        <v>99</v>
      </c>
      <c r="W51" s="275">
        <v>3700</v>
      </c>
      <c r="X51" s="565">
        <f>W51/V51</f>
        <v>37.373737373737377</v>
      </c>
      <c r="Y51" s="381" t="s">
        <v>472</v>
      </c>
      <c r="Z51" s="381" t="s">
        <v>472</v>
      </c>
      <c r="AA51" s="381" t="s">
        <v>472</v>
      </c>
      <c r="AB51" s="381" t="s">
        <v>472</v>
      </c>
      <c r="AC51" s="381" t="s">
        <v>472</v>
      </c>
      <c r="AD51" s="381" t="s">
        <v>472</v>
      </c>
      <c r="AE51" s="381" t="s">
        <v>471</v>
      </c>
      <c r="AF51" s="275">
        <v>1184</v>
      </c>
      <c r="AG51" s="565">
        <v>0.94871794871794868</v>
      </c>
      <c r="AH51" s="275">
        <v>22770</v>
      </c>
      <c r="AI51" s="275">
        <v>64</v>
      </c>
      <c r="AJ51" s="700">
        <v>5.128205128205128E-2</v>
      </c>
      <c r="AK51" s="275">
        <v>3532</v>
      </c>
      <c r="AL51" s="406">
        <v>0</v>
      </c>
      <c r="AM51" s="700">
        <v>0</v>
      </c>
      <c r="AN51" s="578">
        <v>0</v>
      </c>
      <c r="AO51" s="275">
        <v>0</v>
      </c>
      <c r="AP51" s="275">
        <v>0</v>
      </c>
      <c r="AQ51" s="566"/>
      <c r="AR51" s="275">
        <v>1248</v>
      </c>
      <c r="AS51" s="565">
        <f>AR51/'Table 2 - Staff'!I52</f>
        <v>29.849318344893565</v>
      </c>
      <c r="AT51" s="275">
        <v>26302</v>
      </c>
      <c r="AU51" s="598">
        <v>21.075320512820515</v>
      </c>
      <c r="AV51" s="599">
        <v>221.33209912904448</v>
      </c>
    </row>
    <row r="52" spans="2:48" s="478" customFormat="1" ht="15">
      <c r="B52" s="596" t="s">
        <v>209</v>
      </c>
      <c r="C52" s="381" t="s">
        <v>210</v>
      </c>
      <c r="D52" s="381" t="s">
        <v>206</v>
      </c>
      <c r="E52" s="275">
        <v>2</v>
      </c>
      <c r="F52" s="275">
        <v>299</v>
      </c>
      <c r="G52" s="597">
        <f>F52/$AR52</f>
        <v>0.37142857142857144</v>
      </c>
      <c r="H52" s="275">
        <v>4191</v>
      </c>
      <c r="I52" s="565">
        <f>H52/F52</f>
        <v>14.016722408026755</v>
      </c>
      <c r="J52" s="275">
        <v>49</v>
      </c>
      <c r="K52" s="597">
        <f>J52/$AR52</f>
        <v>6.0869565217391307E-2</v>
      </c>
      <c r="L52" s="275">
        <v>456</v>
      </c>
      <c r="M52" s="565">
        <f>L52/J52</f>
        <v>9.3061224489795915</v>
      </c>
      <c r="N52" s="275">
        <v>290</v>
      </c>
      <c r="O52" s="275">
        <v>125</v>
      </c>
      <c r="P52" s="406">
        <f>SUM(N52:O52)</f>
        <v>415</v>
      </c>
      <c r="Q52" s="597">
        <f>P52/$AR52</f>
        <v>0.51552795031055898</v>
      </c>
      <c r="R52" s="275">
        <v>7079</v>
      </c>
      <c r="S52" s="275">
        <v>2894</v>
      </c>
      <c r="T52" s="406">
        <f>SUM(R52:S52)</f>
        <v>9973</v>
      </c>
      <c r="U52" s="565">
        <f>T52/P52</f>
        <v>24.03132530120482</v>
      </c>
      <c r="V52" s="275">
        <v>42</v>
      </c>
      <c r="W52" s="275">
        <v>1526</v>
      </c>
      <c r="X52" s="565">
        <f>W52/V52</f>
        <v>36.333333333333336</v>
      </c>
      <c r="Y52" s="381" t="s">
        <v>472</v>
      </c>
      <c r="Z52" s="381" t="s">
        <v>472</v>
      </c>
      <c r="AA52" s="381" t="s">
        <v>472</v>
      </c>
      <c r="AB52" s="381" t="s">
        <v>472</v>
      </c>
      <c r="AC52" s="381" t="s">
        <v>472</v>
      </c>
      <c r="AD52" s="381" t="s">
        <v>472</v>
      </c>
      <c r="AE52" s="381" t="s">
        <v>472</v>
      </c>
      <c r="AF52" s="275">
        <v>462</v>
      </c>
      <c r="AG52" s="565">
        <v>0.57391304347826089</v>
      </c>
      <c r="AH52" s="275">
        <v>9543</v>
      </c>
      <c r="AI52" s="275">
        <v>343</v>
      </c>
      <c r="AJ52" s="700">
        <v>0.42608695652173911</v>
      </c>
      <c r="AK52" s="275">
        <v>6603</v>
      </c>
      <c r="AL52" s="406">
        <v>0</v>
      </c>
      <c r="AM52" s="700">
        <v>0</v>
      </c>
      <c r="AN52" s="578">
        <v>0</v>
      </c>
      <c r="AO52" s="275">
        <v>0</v>
      </c>
      <c r="AP52" s="275">
        <v>0</v>
      </c>
      <c r="AQ52" s="566"/>
      <c r="AR52" s="275">
        <v>805</v>
      </c>
      <c r="AS52" s="565">
        <f>AR52/'Table 2 - Staff'!I53</f>
        <v>29.272727272727273</v>
      </c>
      <c r="AT52" s="275">
        <v>16146</v>
      </c>
      <c r="AU52" s="598">
        <v>20.057142857142857</v>
      </c>
      <c r="AV52" s="599">
        <v>360.68356975315538</v>
      </c>
    </row>
    <row r="53" spans="2:48" s="478" customFormat="1" ht="15">
      <c r="B53" s="596" t="s">
        <v>211</v>
      </c>
      <c r="C53" s="381" t="s">
        <v>212</v>
      </c>
      <c r="D53" s="381" t="s">
        <v>206</v>
      </c>
      <c r="E53" s="275">
        <v>2</v>
      </c>
      <c r="F53" s="275">
        <v>1007</v>
      </c>
      <c r="G53" s="597">
        <f>F53/$AR53</f>
        <v>0.37393241737838839</v>
      </c>
      <c r="H53" s="275">
        <v>23168</v>
      </c>
      <c r="I53" s="565">
        <f>H53/F53</f>
        <v>23.006951340615689</v>
      </c>
      <c r="J53" s="275">
        <v>65</v>
      </c>
      <c r="K53" s="597">
        <f>J53/$AR53</f>
        <v>2.4136650575566285E-2</v>
      </c>
      <c r="L53" s="275">
        <v>1189</v>
      </c>
      <c r="M53" s="565">
        <f>L53/J53</f>
        <v>18.292307692307691</v>
      </c>
      <c r="N53" s="275">
        <v>939</v>
      </c>
      <c r="O53" s="275">
        <v>682</v>
      </c>
      <c r="P53" s="406">
        <f>SUM(N53:O53)</f>
        <v>1621</v>
      </c>
      <c r="Q53" s="597">
        <f>P53/$AR53</f>
        <v>0.60193093204604531</v>
      </c>
      <c r="R53" s="275">
        <v>23584</v>
      </c>
      <c r="S53" s="275">
        <v>20958</v>
      </c>
      <c r="T53" s="406">
        <f>SUM(R53:S53)</f>
        <v>44542</v>
      </c>
      <c r="U53" s="565">
        <f>T53/P53</f>
        <v>27.478099938309686</v>
      </c>
      <c r="V53" s="275">
        <v>0</v>
      </c>
      <c r="W53" s="275">
        <v>0</v>
      </c>
      <c r="X53" s="565"/>
      <c r="Y53" s="381" t="s">
        <v>472</v>
      </c>
      <c r="Z53" s="381" t="s">
        <v>472</v>
      </c>
      <c r="AA53" s="381" t="s">
        <v>580</v>
      </c>
      <c r="AB53" s="381" t="s">
        <v>580</v>
      </c>
      <c r="AC53" s="381" t="s">
        <v>472</v>
      </c>
      <c r="AD53" s="381" t="s">
        <v>472</v>
      </c>
      <c r="AE53" s="381" t="s">
        <v>472</v>
      </c>
      <c r="AF53" s="275">
        <v>1767</v>
      </c>
      <c r="AG53" s="565">
        <v>0.65614556256962497</v>
      </c>
      <c r="AH53" s="275">
        <v>44141</v>
      </c>
      <c r="AI53" s="275">
        <v>900</v>
      </c>
      <c r="AJ53" s="700">
        <v>0.33419977720014854</v>
      </c>
      <c r="AK53" s="275">
        <v>24262</v>
      </c>
      <c r="AL53" s="406">
        <v>26</v>
      </c>
      <c r="AM53" s="700">
        <v>9.6546602302265139E-3</v>
      </c>
      <c r="AN53" s="578">
        <v>472</v>
      </c>
      <c r="AO53" s="275">
        <v>26</v>
      </c>
      <c r="AP53" s="275">
        <v>496</v>
      </c>
      <c r="AQ53" s="566">
        <v>19.076923076923077</v>
      </c>
      <c r="AR53" s="275">
        <v>2693</v>
      </c>
      <c r="AS53" s="565">
        <f>AR53/'Table 2 - Staff'!I54</f>
        <v>45.071129707112974</v>
      </c>
      <c r="AT53" s="275">
        <v>68899</v>
      </c>
      <c r="AU53" s="598">
        <v>25.584478277014483</v>
      </c>
      <c r="AV53" s="599">
        <v>590.95626517081371</v>
      </c>
    </row>
    <row r="54" spans="2:48" s="478" customFormat="1" ht="15">
      <c r="B54" s="596" t="s">
        <v>241</v>
      </c>
      <c r="C54" s="381" t="s">
        <v>242</v>
      </c>
      <c r="D54" s="381" t="s">
        <v>206</v>
      </c>
      <c r="E54" s="275">
        <v>3</v>
      </c>
      <c r="F54" s="275">
        <v>77</v>
      </c>
      <c r="G54" s="597">
        <f>F54/$AR54</f>
        <v>0.31300813008130079</v>
      </c>
      <c r="H54" s="275">
        <v>999</v>
      </c>
      <c r="I54" s="565">
        <f>H54/F54</f>
        <v>12.974025974025974</v>
      </c>
      <c r="J54" s="275">
        <v>18</v>
      </c>
      <c r="K54" s="597">
        <f>J54/$AR54</f>
        <v>7.3170731707317069E-2</v>
      </c>
      <c r="L54" s="275">
        <v>151</v>
      </c>
      <c r="M54" s="565">
        <f>L54/J54</f>
        <v>8.3888888888888893</v>
      </c>
      <c r="N54" s="275">
        <v>97</v>
      </c>
      <c r="O54" s="275">
        <v>52</v>
      </c>
      <c r="P54" s="406">
        <f>SUM(N54:O54)</f>
        <v>149</v>
      </c>
      <c r="Q54" s="597">
        <f>P54/$AR54</f>
        <v>0.60569105691056913</v>
      </c>
      <c r="R54" s="275">
        <v>2922</v>
      </c>
      <c r="S54" s="275">
        <v>2118</v>
      </c>
      <c r="T54" s="406">
        <f>SUM(R54:S54)</f>
        <v>5040</v>
      </c>
      <c r="U54" s="565">
        <f>T54/P54</f>
        <v>33.825503355704697</v>
      </c>
      <c r="V54" s="275">
        <v>2</v>
      </c>
      <c r="W54" s="275">
        <v>850</v>
      </c>
      <c r="X54" s="565">
        <f>W54/V54</f>
        <v>425</v>
      </c>
      <c r="Y54" s="381" t="s">
        <v>579</v>
      </c>
      <c r="Z54" s="381" t="s">
        <v>472</v>
      </c>
      <c r="AA54" s="381" t="s">
        <v>580</v>
      </c>
      <c r="AB54" s="381" t="s">
        <v>472</v>
      </c>
      <c r="AC54" s="381" t="s">
        <v>472</v>
      </c>
      <c r="AD54" s="381" t="s">
        <v>471</v>
      </c>
      <c r="AE54" s="381" t="s">
        <v>471</v>
      </c>
      <c r="AF54" s="275">
        <v>232</v>
      </c>
      <c r="AG54" s="565">
        <v>0.94308943089430897</v>
      </c>
      <c r="AH54" s="275">
        <v>4796</v>
      </c>
      <c r="AI54" s="275">
        <v>14</v>
      </c>
      <c r="AJ54" s="700">
        <v>5.6910569105691054E-2</v>
      </c>
      <c r="AK54" s="275">
        <v>2244</v>
      </c>
      <c r="AL54" s="406">
        <v>0</v>
      </c>
      <c r="AM54" s="700">
        <v>0</v>
      </c>
      <c r="AN54" s="578">
        <v>0</v>
      </c>
      <c r="AO54" s="275">
        <v>0</v>
      </c>
      <c r="AP54" s="275">
        <v>0</v>
      </c>
      <c r="AQ54" s="566"/>
      <c r="AR54" s="275">
        <v>246</v>
      </c>
      <c r="AS54" s="565">
        <f>AR54/'Table 2 - Staff'!I55</f>
        <v>23.883495145631066</v>
      </c>
      <c r="AT54" s="275">
        <v>7040</v>
      </c>
      <c r="AU54" s="598">
        <v>28.617886178861788</v>
      </c>
      <c r="AV54" s="599">
        <v>241.06286810026023</v>
      </c>
    </row>
    <row r="55" spans="2:48" s="478" customFormat="1" ht="15">
      <c r="B55" s="596" t="s">
        <v>152</v>
      </c>
      <c r="C55" s="381" t="s">
        <v>153</v>
      </c>
      <c r="D55" s="381" t="s">
        <v>105</v>
      </c>
      <c r="E55" s="275">
        <v>3</v>
      </c>
      <c r="F55" s="275">
        <v>439</v>
      </c>
      <c r="G55" s="597">
        <f>F55/$AR55</f>
        <v>0.39981785063752279</v>
      </c>
      <c r="H55" s="275">
        <v>3876</v>
      </c>
      <c r="I55" s="565">
        <f>H55/F55</f>
        <v>8.8291571753986329</v>
      </c>
      <c r="J55" s="275">
        <v>94</v>
      </c>
      <c r="K55" s="597">
        <f>J55/$AR55</f>
        <v>8.5610200364298727E-2</v>
      </c>
      <c r="L55" s="275">
        <v>2532</v>
      </c>
      <c r="M55" s="565">
        <f>L55/J55</f>
        <v>26.936170212765958</v>
      </c>
      <c r="N55" s="275">
        <v>352</v>
      </c>
      <c r="O55" s="275">
        <v>213</v>
      </c>
      <c r="P55" s="406">
        <f>SUM(N55:O55)</f>
        <v>565</v>
      </c>
      <c r="Q55" s="597">
        <f>P55/$AR55</f>
        <v>0.51457194899817849</v>
      </c>
      <c r="R55" s="275">
        <v>5807</v>
      </c>
      <c r="S55" s="275">
        <v>5597</v>
      </c>
      <c r="T55" s="406">
        <f>SUM(R55:S55)</f>
        <v>11404</v>
      </c>
      <c r="U55" s="565">
        <f>T55/P55</f>
        <v>20.184070796460176</v>
      </c>
      <c r="V55" s="275">
        <v>0</v>
      </c>
      <c r="W55" s="275">
        <v>0</v>
      </c>
      <c r="X55" s="565"/>
      <c r="Y55" s="381" t="s">
        <v>472</v>
      </c>
      <c r="Z55" s="381" t="s">
        <v>472</v>
      </c>
      <c r="AA55" s="381" t="s">
        <v>472</v>
      </c>
      <c r="AB55" s="381" t="s">
        <v>472</v>
      </c>
      <c r="AC55" s="381" t="s">
        <v>472</v>
      </c>
      <c r="AD55" s="381" t="s">
        <v>472</v>
      </c>
      <c r="AE55" s="381" t="s">
        <v>471</v>
      </c>
      <c r="AF55" s="275">
        <v>742</v>
      </c>
      <c r="AG55" s="565">
        <v>0.67577413479052828</v>
      </c>
      <c r="AH55" s="275">
        <v>12972</v>
      </c>
      <c r="AI55" s="275">
        <v>356</v>
      </c>
      <c r="AJ55" s="700">
        <v>0.32422586520947178</v>
      </c>
      <c r="AK55" s="275">
        <v>4840</v>
      </c>
      <c r="AL55" s="406">
        <v>0</v>
      </c>
      <c r="AM55" s="700">
        <v>0</v>
      </c>
      <c r="AN55" s="578">
        <v>0</v>
      </c>
      <c r="AO55" s="275">
        <v>0</v>
      </c>
      <c r="AP55" s="275">
        <v>0</v>
      </c>
      <c r="AQ55" s="566"/>
      <c r="AR55" s="275">
        <v>1098</v>
      </c>
      <c r="AS55" s="565">
        <f>AR55/'Table 2 - Staff'!I56</f>
        <v>34.474097331240188</v>
      </c>
      <c r="AT55" s="275">
        <v>17812</v>
      </c>
      <c r="AU55" s="598">
        <v>16.222222222222221</v>
      </c>
      <c r="AV55" s="599">
        <v>124.64747828886136</v>
      </c>
    </row>
    <row r="56" spans="2:48" s="478" customFormat="1" ht="15">
      <c r="B56" s="596" t="s">
        <v>221</v>
      </c>
      <c r="C56" s="381" t="s">
        <v>222</v>
      </c>
      <c r="D56" s="381" t="s">
        <v>206</v>
      </c>
      <c r="E56" s="275">
        <v>1</v>
      </c>
      <c r="F56" s="275">
        <v>79</v>
      </c>
      <c r="G56" s="597">
        <f>F56/$AR56</f>
        <v>0.14234234234234233</v>
      </c>
      <c r="H56" s="275">
        <v>1170</v>
      </c>
      <c r="I56" s="565">
        <f>H56/F56</f>
        <v>14.810126582278482</v>
      </c>
      <c r="J56" s="275">
        <v>14</v>
      </c>
      <c r="K56" s="597">
        <f>J56/$AR56</f>
        <v>2.5225225225225224E-2</v>
      </c>
      <c r="L56" s="275">
        <v>26</v>
      </c>
      <c r="M56" s="565">
        <f>L56/J56</f>
        <v>1.8571428571428572</v>
      </c>
      <c r="N56" s="275">
        <v>349</v>
      </c>
      <c r="O56" s="275">
        <v>113</v>
      </c>
      <c r="P56" s="406">
        <f>SUM(N56:O56)</f>
        <v>462</v>
      </c>
      <c r="Q56" s="597">
        <f>P56/$AR56</f>
        <v>0.83243243243243248</v>
      </c>
      <c r="R56" s="275">
        <v>3982</v>
      </c>
      <c r="S56" s="275">
        <v>1500</v>
      </c>
      <c r="T56" s="406">
        <f>SUM(R56:S56)</f>
        <v>5482</v>
      </c>
      <c r="U56" s="565">
        <f>T56/P56</f>
        <v>11.865800865800866</v>
      </c>
      <c r="V56" s="275">
        <v>0</v>
      </c>
      <c r="W56" s="275">
        <v>0</v>
      </c>
      <c r="X56" s="565"/>
      <c r="Y56" s="381" t="s">
        <v>579</v>
      </c>
      <c r="Z56" s="381" t="s">
        <v>472</v>
      </c>
      <c r="AA56" s="381" t="s">
        <v>580</v>
      </c>
      <c r="AB56" s="381" t="s">
        <v>250</v>
      </c>
      <c r="AC56" s="381" t="s">
        <v>472</v>
      </c>
      <c r="AD56" s="381" t="s">
        <v>472</v>
      </c>
      <c r="AE56" s="381" t="s">
        <v>471</v>
      </c>
      <c r="AF56" s="275">
        <v>350</v>
      </c>
      <c r="AG56" s="565">
        <v>0.63063063063063063</v>
      </c>
      <c r="AH56" s="275">
        <v>2119</v>
      </c>
      <c r="AI56" s="275">
        <v>166</v>
      </c>
      <c r="AJ56" s="700">
        <v>0.2990990990990991</v>
      </c>
      <c r="AK56" s="275">
        <v>4195</v>
      </c>
      <c r="AL56" s="406">
        <v>39</v>
      </c>
      <c r="AM56" s="700">
        <v>7.0270270270270274E-2</v>
      </c>
      <c r="AN56" s="578">
        <v>56</v>
      </c>
      <c r="AO56" s="275">
        <v>1</v>
      </c>
      <c r="AP56" s="275">
        <v>130</v>
      </c>
      <c r="AQ56" s="566">
        <v>130</v>
      </c>
      <c r="AR56" s="275">
        <v>555</v>
      </c>
      <c r="AS56" s="565">
        <f>AR56/'Table 2 - Staff'!I57</f>
        <v>67.272727272727266</v>
      </c>
      <c r="AT56" s="275">
        <v>6678</v>
      </c>
      <c r="AU56" s="598">
        <v>12.032432432432433</v>
      </c>
      <c r="AV56" s="599">
        <v>581.0998955795335</v>
      </c>
    </row>
    <row r="57" spans="2:48" s="478" customFormat="1" ht="15">
      <c r="B57" s="596" t="s">
        <v>156</v>
      </c>
      <c r="C57" s="381" t="s">
        <v>157</v>
      </c>
      <c r="D57" s="381" t="s">
        <v>105</v>
      </c>
      <c r="E57" s="275">
        <v>2</v>
      </c>
      <c r="F57" s="275">
        <v>78</v>
      </c>
      <c r="G57" s="597">
        <f>F57/$AR57</f>
        <v>0.16631130063965885</v>
      </c>
      <c r="H57" s="275">
        <v>3846</v>
      </c>
      <c r="I57" s="565">
        <f>H57/F57</f>
        <v>49.307692307692307</v>
      </c>
      <c r="J57" s="275">
        <v>20</v>
      </c>
      <c r="K57" s="597">
        <f>J57/$AR57</f>
        <v>4.2643923240938165E-2</v>
      </c>
      <c r="L57" s="275">
        <v>1475</v>
      </c>
      <c r="M57" s="565">
        <f>L57/J57</f>
        <v>73.75</v>
      </c>
      <c r="N57" s="275">
        <v>284</v>
      </c>
      <c r="O57" s="275">
        <v>73</v>
      </c>
      <c r="P57" s="406">
        <f>SUM(N57:O57)</f>
        <v>357</v>
      </c>
      <c r="Q57" s="597">
        <f>P57/$AR57</f>
        <v>0.76119402985074625</v>
      </c>
      <c r="R57" s="275">
        <v>9170</v>
      </c>
      <c r="S57" s="275">
        <v>3504</v>
      </c>
      <c r="T57" s="406">
        <f>SUM(R57:S57)</f>
        <v>12674</v>
      </c>
      <c r="U57" s="565">
        <f>T57/P57</f>
        <v>35.501400560224091</v>
      </c>
      <c r="V57" s="275">
        <v>14</v>
      </c>
      <c r="W57" s="275">
        <v>202</v>
      </c>
      <c r="X57" s="565">
        <f>W57/V57</f>
        <v>14.428571428571429</v>
      </c>
      <c r="Y57" s="381" t="s">
        <v>579</v>
      </c>
      <c r="Z57" s="381" t="s">
        <v>472</v>
      </c>
      <c r="AA57" s="381" t="s">
        <v>580</v>
      </c>
      <c r="AB57" s="381" t="s">
        <v>472</v>
      </c>
      <c r="AC57" s="381" t="s">
        <v>472</v>
      </c>
      <c r="AD57" s="381" t="s">
        <v>472</v>
      </c>
      <c r="AE57" s="381" t="s">
        <v>472</v>
      </c>
      <c r="AF57" s="275">
        <v>283</v>
      </c>
      <c r="AG57" s="565">
        <v>0.60341151385927505</v>
      </c>
      <c r="AH57" s="275">
        <v>12017</v>
      </c>
      <c r="AI57" s="275">
        <v>113</v>
      </c>
      <c r="AJ57" s="700">
        <v>0.24093816631130063</v>
      </c>
      <c r="AK57" s="275">
        <v>5895</v>
      </c>
      <c r="AL57" s="406">
        <v>73</v>
      </c>
      <c r="AM57" s="700">
        <v>0.15565031982942432</v>
      </c>
      <c r="AN57" s="578">
        <v>113</v>
      </c>
      <c r="AO57" s="275">
        <v>59</v>
      </c>
      <c r="AP57" s="275">
        <v>1771</v>
      </c>
      <c r="AQ57" s="566">
        <v>30.016949152542374</v>
      </c>
      <c r="AR57" s="275">
        <v>469</v>
      </c>
      <c r="AS57" s="565">
        <f>AR57/'Table 2 - Staff'!I58</f>
        <v>36.07692307692308</v>
      </c>
      <c r="AT57" s="275">
        <v>18197</v>
      </c>
      <c r="AU57" s="598">
        <v>38.799573560767591</v>
      </c>
      <c r="AV57" s="599">
        <v>277.19047038752132</v>
      </c>
    </row>
    <row r="58" spans="2:48" s="478" customFormat="1" ht="15">
      <c r="B58" s="596" t="s">
        <v>233</v>
      </c>
      <c r="C58" s="381" t="s">
        <v>234</v>
      </c>
      <c r="D58" s="381" t="s">
        <v>105</v>
      </c>
      <c r="E58" s="275">
        <v>3</v>
      </c>
      <c r="F58" s="275">
        <v>258</v>
      </c>
      <c r="G58" s="597">
        <f>F58/$AR58</f>
        <v>0.20840064620355411</v>
      </c>
      <c r="H58" s="275">
        <v>1967</v>
      </c>
      <c r="I58" s="565">
        <f>H58/F58</f>
        <v>7.6240310077519382</v>
      </c>
      <c r="J58" s="275">
        <v>207</v>
      </c>
      <c r="K58" s="597">
        <f>J58/$AR58</f>
        <v>0.16720516962843296</v>
      </c>
      <c r="L58" s="275">
        <v>2249</v>
      </c>
      <c r="M58" s="565">
        <f>L58/J58</f>
        <v>10.864734299516908</v>
      </c>
      <c r="N58" s="275">
        <v>374</v>
      </c>
      <c r="O58" s="275">
        <v>339</v>
      </c>
      <c r="P58" s="406">
        <f>SUM(N58:O58)</f>
        <v>713</v>
      </c>
      <c r="Q58" s="597">
        <f>P58/$AR58</f>
        <v>0.57592891760904685</v>
      </c>
      <c r="R58" s="275">
        <v>8608</v>
      </c>
      <c r="S58" s="275">
        <v>9640</v>
      </c>
      <c r="T58" s="406">
        <f>SUM(R58:S58)</f>
        <v>18248</v>
      </c>
      <c r="U58" s="565">
        <f>T58/P58</f>
        <v>25.593267882187938</v>
      </c>
      <c r="V58" s="275">
        <v>60</v>
      </c>
      <c r="W58" s="275">
        <v>4166</v>
      </c>
      <c r="X58" s="565">
        <f>W58/V58</f>
        <v>69.433333333333337</v>
      </c>
      <c r="Y58" s="381" t="s">
        <v>472</v>
      </c>
      <c r="Z58" s="381" t="s">
        <v>472</v>
      </c>
      <c r="AA58" s="381" t="s">
        <v>472</v>
      </c>
      <c r="AB58" s="381" t="s">
        <v>472</v>
      </c>
      <c r="AC58" s="381" t="s">
        <v>472</v>
      </c>
      <c r="AD58" s="381" t="s">
        <v>250</v>
      </c>
      <c r="AE58" s="381" t="s">
        <v>472</v>
      </c>
      <c r="AF58" s="275">
        <v>1059</v>
      </c>
      <c r="AG58" s="565">
        <v>0.85541195476575116</v>
      </c>
      <c r="AH58" s="275">
        <v>13828</v>
      </c>
      <c r="AI58" s="275">
        <v>178</v>
      </c>
      <c r="AJ58" s="700">
        <v>0.14378029079159935</v>
      </c>
      <c r="AK58" s="275">
        <v>12802</v>
      </c>
      <c r="AL58" s="406">
        <v>1</v>
      </c>
      <c r="AM58" s="700">
        <v>8.0775444264943462E-4</v>
      </c>
      <c r="AN58" s="578">
        <v>0</v>
      </c>
      <c r="AO58" s="275">
        <v>0</v>
      </c>
      <c r="AP58" s="275">
        <v>-1</v>
      </c>
      <c r="AQ58" s="566"/>
      <c r="AR58" s="275">
        <v>1238</v>
      </c>
      <c r="AS58" s="565">
        <f>AR58/'Table 2 - Staff'!I59</f>
        <v>46.280373831775698</v>
      </c>
      <c r="AT58" s="275">
        <v>26630</v>
      </c>
      <c r="AU58" s="598">
        <v>21.510500807754443</v>
      </c>
      <c r="AV58" s="599">
        <v>288.92264294238907</v>
      </c>
    </row>
    <row r="59" spans="2:48" s="478" customFormat="1" ht="15">
      <c r="B59" s="596" t="s">
        <v>158</v>
      </c>
      <c r="C59" s="381" t="s">
        <v>159</v>
      </c>
      <c r="D59" s="381" t="s">
        <v>105</v>
      </c>
      <c r="E59" s="275">
        <v>2</v>
      </c>
      <c r="F59" s="275">
        <v>320</v>
      </c>
      <c r="G59" s="597">
        <f>F59/$AR59</f>
        <v>0.3902439024390244</v>
      </c>
      <c r="H59" s="275">
        <v>2964</v>
      </c>
      <c r="I59" s="565">
        <f>H59/F59</f>
        <v>9.2624999999999993</v>
      </c>
      <c r="J59" s="275">
        <v>24</v>
      </c>
      <c r="K59" s="597">
        <f>J59/$AR59</f>
        <v>2.9268292682926831E-2</v>
      </c>
      <c r="L59" s="275">
        <v>378</v>
      </c>
      <c r="M59" s="565">
        <f>L59/J59</f>
        <v>15.75</v>
      </c>
      <c r="N59" s="275">
        <v>103</v>
      </c>
      <c r="O59" s="275">
        <v>300</v>
      </c>
      <c r="P59" s="406">
        <f>SUM(N59:O59)</f>
        <v>403</v>
      </c>
      <c r="Q59" s="597">
        <f>P59/$AR59</f>
        <v>0.49146341463414633</v>
      </c>
      <c r="R59" s="275">
        <v>1733</v>
      </c>
      <c r="S59" s="275">
        <v>5472</v>
      </c>
      <c r="T59" s="406">
        <f>SUM(R59:S59)</f>
        <v>7205</v>
      </c>
      <c r="U59" s="565">
        <f>T59/P59</f>
        <v>17.878411910669975</v>
      </c>
      <c r="V59" s="275">
        <v>73</v>
      </c>
      <c r="W59" s="275">
        <v>1164</v>
      </c>
      <c r="X59" s="565">
        <f>W59/V59</f>
        <v>15.945205479452055</v>
      </c>
      <c r="Y59" s="381" t="s">
        <v>472</v>
      </c>
      <c r="Z59" s="381" t="s">
        <v>472</v>
      </c>
      <c r="AA59" s="381" t="s">
        <v>580</v>
      </c>
      <c r="AB59" s="381" t="s">
        <v>472</v>
      </c>
      <c r="AC59" s="381" t="s">
        <v>472</v>
      </c>
      <c r="AD59" s="381" t="s">
        <v>472</v>
      </c>
      <c r="AE59" s="381" t="s">
        <v>472</v>
      </c>
      <c r="AF59" s="275">
        <v>567</v>
      </c>
      <c r="AG59" s="565">
        <v>0.69146341463414629</v>
      </c>
      <c r="AH59" s="275">
        <v>7720</v>
      </c>
      <c r="AI59" s="275">
        <v>252</v>
      </c>
      <c r="AJ59" s="700">
        <v>0.3073170731707317</v>
      </c>
      <c r="AK59" s="275">
        <v>3973</v>
      </c>
      <c r="AL59" s="406">
        <v>1</v>
      </c>
      <c r="AM59" s="700">
        <v>1.2195121951219512E-3</v>
      </c>
      <c r="AN59" s="578">
        <v>18</v>
      </c>
      <c r="AO59" s="275">
        <v>60</v>
      </c>
      <c r="AP59" s="275">
        <v>808</v>
      </c>
      <c r="AQ59" s="566">
        <v>13.466666666666667</v>
      </c>
      <c r="AR59" s="275">
        <v>820</v>
      </c>
      <c r="AS59" s="565">
        <f>AR59/'Table 2 - Staff'!I60</f>
        <v>84.536082474226816</v>
      </c>
      <c r="AT59" s="275">
        <v>11711</v>
      </c>
      <c r="AU59" s="598">
        <v>14.28170731707317</v>
      </c>
      <c r="AV59" s="599">
        <v>548.57597901442762</v>
      </c>
    </row>
    <row r="60" spans="2:48" s="478" customFormat="1" ht="15">
      <c r="B60" s="596" t="s">
        <v>160</v>
      </c>
      <c r="C60" s="381" t="s">
        <v>161</v>
      </c>
      <c r="D60" s="381" t="s">
        <v>105</v>
      </c>
      <c r="E60" s="275">
        <v>2</v>
      </c>
      <c r="F60" s="275">
        <v>63</v>
      </c>
      <c r="G60" s="597">
        <f>F60/$AR60</f>
        <v>0.22261484098939929</v>
      </c>
      <c r="H60" s="275">
        <v>672</v>
      </c>
      <c r="I60" s="565">
        <f>H60/F60</f>
        <v>10.666666666666666</v>
      </c>
      <c r="J60" s="275">
        <v>2</v>
      </c>
      <c r="K60" s="597">
        <f>J60/$AR60</f>
        <v>7.0671378091872791E-3</v>
      </c>
      <c r="L60" s="275">
        <v>26</v>
      </c>
      <c r="M60" s="565">
        <f>L60/J60</f>
        <v>13</v>
      </c>
      <c r="N60" s="275">
        <v>116</v>
      </c>
      <c r="O60" s="275">
        <v>66</v>
      </c>
      <c r="P60" s="406">
        <f>SUM(N60:O60)</f>
        <v>182</v>
      </c>
      <c r="Q60" s="597">
        <f>P60/$AR60</f>
        <v>0.64310954063604242</v>
      </c>
      <c r="R60" s="275">
        <v>2031</v>
      </c>
      <c r="S60" s="275">
        <v>1160</v>
      </c>
      <c r="T60" s="406">
        <f>SUM(R60:S60)</f>
        <v>3191</v>
      </c>
      <c r="U60" s="565">
        <f>T60/P60</f>
        <v>17.532967032967033</v>
      </c>
      <c r="V60" s="275">
        <v>36</v>
      </c>
      <c r="W60" s="275">
        <v>2512</v>
      </c>
      <c r="X60" s="565">
        <f>W60/V60</f>
        <v>69.777777777777771</v>
      </c>
      <c r="Y60" s="381" t="s">
        <v>579</v>
      </c>
      <c r="Z60" s="381" t="s">
        <v>580</v>
      </c>
      <c r="AA60" s="381" t="s">
        <v>472</v>
      </c>
      <c r="AB60" s="381" t="s">
        <v>472</v>
      </c>
      <c r="AC60" s="381" t="s">
        <v>472</v>
      </c>
      <c r="AD60" s="381" t="s">
        <v>472</v>
      </c>
      <c r="AE60" s="381" t="s">
        <v>471</v>
      </c>
      <c r="AF60" s="275">
        <v>247</v>
      </c>
      <c r="AG60" s="565">
        <v>0.87279151943462896</v>
      </c>
      <c r="AH60" s="275">
        <v>4028</v>
      </c>
      <c r="AI60" s="275">
        <v>36</v>
      </c>
      <c r="AJ60" s="700">
        <v>0.12720848056537101</v>
      </c>
      <c r="AK60" s="275">
        <v>2372</v>
      </c>
      <c r="AL60" s="406">
        <v>0</v>
      </c>
      <c r="AM60" s="700">
        <v>0</v>
      </c>
      <c r="AN60" s="578">
        <v>1</v>
      </c>
      <c r="AO60" s="275">
        <v>110</v>
      </c>
      <c r="AP60" s="275">
        <v>2158</v>
      </c>
      <c r="AQ60" s="566">
        <v>19.618181818181817</v>
      </c>
      <c r="AR60" s="275">
        <v>283</v>
      </c>
      <c r="AS60" s="565">
        <f>AR60/'Table 2 - Staff'!I61</f>
        <v>18.520942408376964</v>
      </c>
      <c r="AT60" s="275">
        <v>6401</v>
      </c>
      <c r="AU60" s="598">
        <v>22.618374558303888</v>
      </c>
      <c r="AV60" s="599">
        <v>144.26739390114719</v>
      </c>
    </row>
    <row r="61" spans="2:48" s="478" customFormat="1" ht="15">
      <c r="B61" s="596" t="s">
        <v>213</v>
      </c>
      <c r="C61" s="381" t="s">
        <v>214</v>
      </c>
      <c r="D61" s="381" t="s">
        <v>206</v>
      </c>
      <c r="E61" s="275">
        <v>3</v>
      </c>
      <c r="F61" s="275">
        <v>251</v>
      </c>
      <c r="G61" s="597">
        <f>F61/$AR61</f>
        <v>0.28490351872871739</v>
      </c>
      <c r="H61" s="275">
        <v>4492</v>
      </c>
      <c r="I61" s="565">
        <f>H61/F61</f>
        <v>17.89641434262948</v>
      </c>
      <c r="J61" s="275">
        <v>127</v>
      </c>
      <c r="K61" s="597">
        <f>J61/$AR61</f>
        <v>0.14415437003405221</v>
      </c>
      <c r="L61" s="275">
        <v>1901</v>
      </c>
      <c r="M61" s="565">
        <f>L61/J61</f>
        <v>14.968503937007874</v>
      </c>
      <c r="N61" s="275">
        <v>401</v>
      </c>
      <c r="O61" s="275">
        <v>93</v>
      </c>
      <c r="P61" s="406">
        <f>SUM(N61:O61)</f>
        <v>494</v>
      </c>
      <c r="Q61" s="597">
        <f>P61/$AR61</f>
        <v>0.56072644721906928</v>
      </c>
      <c r="R61" s="275">
        <v>23240</v>
      </c>
      <c r="S61" s="275">
        <v>4001</v>
      </c>
      <c r="T61" s="406">
        <f>SUM(R61:S61)</f>
        <v>27241</v>
      </c>
      <c r="U61" s="565">
        <f>T61/P61</f>
        <v>55.143724696356273</v>
      </c>
      <c r="V61" s="275">
        <v>9</v>
      </c>
      <c r="W61" s="275">
        <v>184</v>
      </c>
      <c r="X61" s="565">
        <f>W61/V61</f>
        <v>20.444444444444443</v>
      </c>
      <c r="Y61" s="381" t="s">
        <v>472</v>
      </c>
      <c r="Z61" s="381" t="s">
        <v>472</v>
      </c>
      <c r="AA61" s="381" t="s">
        <v>472</v>
      </c>
      <c r="AB61" s="381" t="s">
        <v>472</v>
      </c>
      <c r="AC61" s="381" t="s">
        <v>472</v>
      </c>
      <c r="AD61" s="381" t="s">
        <v>472</v>
      </c>
      <c r="AE61" s="381" t="s">
        <v>472</v>
      </c>
      <c r="AF61" s="275">
        <v>674</v>
      </c>
      <c r="AG61" s="565">
        <v>0.76503972758229288</v>
      </c>
      <c r="AH61" s="275">
        <v>13149</v>
      </c>
      <c r="AI61" s="275">
        <v>193</v>
      </c>
      <c r="AJ61" s="700">
        <v>0.21906923950056753</v>
      </c>
      <c r="AK61" s="275">
        <v>19523</v>
      </c>
      <c r="AL61" s="406">
        <v>14</v>
      </c>
      <c r="AM61" s="700">
        <v>1.5891032917139614E-2</v>
      </c>
      <c r="AN61" s="578">
        <v>1146</v>
      </c>
      <c r="AO61" s="275">
        <v>1</v>
      </c>
      <c r="AP61" s="275">
        <v>113324</v>
      </c>
      <c r="AQ61" s="566">
        <v>113324</v>
      </c>
      <c r="AR61" s="275">
        <v>881</v>
      </c>
      <c r="AS61" s="565">
        <f>AR61/'Table 2 - Staff'!I62</f>
        <v>25.640279394644935</v>
      </c>
      <c r="AT61" s="275">
        <v>33818</v>
      </c>
      <c r="AU61" s="598">
        <v>38.38592508513053</v>
      </c>
      <c r="AV61" s="599">
        <v>615.01809518613493</v>
      </c>
    </row>
    <row r="62" spans="2:48" s="478" customFormat="1" ht="15">
      <c r="B62" s="596" t="s">
        <v>93</v>
      </c>
      <c r="C62" s="381" t="s">
        <v>94</v>
      </c>
      <c r="D62" s="381" t="s">
        <v>80</v>
      </c>
      <c r="E62" s="275">
        <v>1</v>
      </c>
      <c r="F62" s="275">
        <v>268</v>
      </c>
      <c r="G62" s="597">
        <f>F62/$AR62</f>
        <v>0.36363636363636365</v>
      </c>
      <c r="H62" s="275">
        <v>2986</v>
      </c>
      <c r="I62" s="565">
        <f>H62/F62</f>
        <v>11.14179104477612</v>
      </c>
      <c r="J62" s="275">
        <v>13</v>
      </c>
      <c r="K62" s="597">
        <f>J62/$AR62</f>
        <v>1.7639077340569877E-2</v>
      </c>
      <c r="L62" s="275">
        <v>115</v>
      </c>
      <c r="M62" s="565">
        <f>L62/J62</f>
        <v>8.8461538461538467</v>
      </c>
      <c r="N62" s="275">
        <v>308</v>
      </c>
      <c r="O62" s="275">
        <v>148</v>
      </c>
      <c r="P62" s="406">
        <f>SUM(N62:O62)</f>
        <v>456</v>
      </c>
      <c r="Q62" s="597">
        <f>P62/$AR62</f>
        <v>0.61872455902306644</v>
      </c>
      <c r="R62" s="275">
        <v>6724</v>
      </c>
      <c r="S62" s="275">
        <v>3313</v>
      </c>
      <c r="T62" s="406">
        <f>SUM(R62:S62)</f>
        <v>10037</v>
      </c>
      <c r="U62" s="565">
        <f>T62/P62</f>
        <v>22.010964912280702</v>
      </c>
      <c r="V62" s="275">
        <v>0</v>
      </c>
      <c r="W62" s="275">
        <v>0</v>
      </c>
      <c r="X62" s="565"/>
      <c r="Y62" s="381" t="s">
        <v>472</v>
      </c>
      <c r="Z62" s="381" t="s">
        <v>580</v>
      </c>
      <c r="AA62" s="381" t="s">
        <v>472</v>
      </c>
      <c r="AB62" s="381" t="s">
        <v>472</v>
      </c>
      <c r="AC62" s="381" t="s">
        <v>472</v>
      </c>
      <c r="AD62" s="381" t="s">
        <v>472</v>
      </c>
      <c r="AE62" s="381" t="s">
        <v>471</v>
      </c>
      <c r="AF62" s="275">
        <v>707</v>
      </c>
      <c r="AG62" s="565">
        <v>0.95929443690637717</v>
      </c>
      <c r="AH62" s="275">
        <v>11761</v>
      </c>
      <c r="AI62" s="275">
        <v>30</v>
      </c>
      <c r="AJ62" s="700">
        <v>4.0705563093622797E-2</v>
      </c>
      <c r="AK62" s="275">
        <v>1377</v>
      </c>
      <c r="AL62" s="406">
        <v>0</v>
      </c>
      <c r="AM62" s="700">
        <v>0</v>
      </c>
      <c r="AN62" s="578">
        <v>0</v>
      </c>
      <c r="AO62" s="275">
        <v>0</v>
      </c>
      <c r="AP62" s="275">
        <v>0</v>
      </c>
      <c r="AQ62" s="566"/>
      <c r="AR62" s="275">
        <v>737</v>
      </c>
      <c r="AS62" s="565">
        <f>AR62/'Table 2 - Staff'!I63</f>
        <v>38.891820580474935</v>
      </c>
      <c r="AT62" s="275">
        <v>13138</v>
      </c>
      <c r="AU62" s="598">
        <v>17.826322930800544</v>
      </c>
      <c r="AV62" s="599">
        <v>271.76071487671686</v>
      </c>
    </row>
    <row r="63" spans="2:48" s="478" customFormat="1" ht="15">
      <c r="B63" s="596" t="s">
        <v>95</v>
      </c>
      <c r="C63" s="381" t="s">
        <v>96</v>
      </c>
      <c r="D63" s="381" t="s">
        <v>80</v>
      </c>
      <c r="E63" s="275">
        <v>2</v>
      </c>
      <c r="F63" s="275">
        <v>1264</v>
      </c>
      <c r="G63" s="597">
        <f>F63/$AR63</f>
        <v>0.34450804033796673</v>
      </c>
      <c r="H63" s="275">
        <v>9156</v>
      </c>
      <c r="I63" s="565">
        <f>H63/F63</f>
        <v>7.2436708860759493</v>
      </c>
      <c r="J63" s="275">
        <v>453</v>
      </c>
      <c r="K63" s="597">
        <f>J63/$AR63</f>
        <v>0.12346688470973018</v>
      </c>
      <c r="L63" s="275">
        <v>5967</v>
      </c>
      <c r="M63" s="565">
        <f>L63/J63</f>
        <v>13.172185430463577</v>
      </c>
      <c r="N63" s="275">
        <v>658</v>
      </c>
      <c r="O63" s="275">
        <v>810</v>
      </c>
      <c r="P63" s="406">
        <f>SUM(N63:O63)</f>
        <v>1468</v>
      </c>
      <c r="Q63" s="597">
        <f>P63/$AR63</f>
        <v>0.40010902153175254</v>
      </c>
      <c r="R63" s="275">
        <v>12211</v>
      </c>
      <c r="S63" s="275">
        <v>17586</v>
      </c>
      <c r="T63" s="406">
        <f>SUM(R63:S63)</f>
        <v>29797</v>
      </c>
      <c r="U63" s="565">
        <f>T63/P63</f>
        <v>20.297683923705723</v>
      </c>
      <c r="V63" s="275">
        <v>484</v>
      </c>
      <c r="W63" s="275">
        <v>18386</v>
      </c>
      <c r="X63" s="565">
        <f>W63/V63</f>
        <v>37.987603305785122</v>
      </c>
      <c r="Y63" s="381" t="s">
        <v>472</v>
      </c>
      <c r="Z63" s="381" t="s">
        <v>472</v>
      </c>
      <c r="AA63" s="381" t="s">
        <v>472</v>
      </c>
      <c r="AB63" s="381" t="s">
        <v>472</v>
      </c>
      <c r="AC63" s="381" t="s">
        <v>472</v>
      </c>
      <c r="AD63" s="381" t="s">
        <v>472</v>
      </c>
      <c r="AE63" s="381" t="s">
        <v>472</v>
      </c>
      <c r="AF63" s="275">
        <v>2674</v>
      </c>
      <c r="AG63" s="565">
        <v>0.72880893976560368</v>
      </c>
      <c r="AH63" s="275">
        <v>34132</v>
      </c>
      <c r="AI63" s="275">
        <v>995</v>
      </c>
      <c r="AJ63" s="700">
        <v>0.27119106023439632</v>
      </c>
      <c r="AK63" s="275">
        <v>29174</v>
      </c>
      <c r="AL63" s="406">
        <v>0</v>
      </c>
      <c r="AM63" s="700">
        <v>0</v>
      </c>
      <c r="AN63" s="578">
        <v>0</v>
      </c>
      <c r="AO63" s="275">
        <v>0</v>
      </c>
      <c r="AP63" s="275">
        <v>0</v>
      </c>
      <c r="AQ63" s="566"/>
      <c r="AR63" s="275">
        <v>3669</v>
      </c>
      <c r="AS63" s="565">
        <f>AR63/'Table 2 - Staff'!I64</f>
        <v>117.67158434894164</v>
      </c>
      <c r="AT63" s="275">
        <v>63306</v>
      </c>
      <c r="AU63" s="598">
        <v>17.254292722812757</v>
      </c>
      <c r="AV63" s="599">
        <v>760.72484318296517</v>
      </c>
    </row>
    <row r="64" spans="2:48" s="478" customFormat="1" ht="15">
      <c r="B64" s="596" t="s">
        <v>166</v>
      </c>
      <c r="C64" s="381" t="s">
        <v>167</v>
      </c>
      <c r="D64" s="381" t="s">
        <v>105</v>
      </c>
      <c r="E64" s="275">
        <v>3</v>
      </c>
      <c r="F64" s="275">
        <v>316</v>
      </c>
      <c r="G64" s="597">
        <f>F64/$AR64</f>
        <v>0.21823204419889503</v>
      </c>
      <c r="H64" s="275">
        <v>2492</v>
      </c>
      <c r="I64" s="565">
        <f>H64/F64</f>
        <v>7.8860759493670889</v>
      </c>
      <c r="J64" s="275">
        <v>78</v>
      </c>
      <c r="K64" s="597">
        <f>J64/$AR64</f>
        <v>5.3867403314917128E-2</v>
      </c>
      <c r="L64" s="275">
        <v>724</v>
      </c>
      <c r="M64" s="565">
        <f>L64/J64</f>
        <v>9.2820512820512828</v>
      </c>
      <c r="N64" s="275">
        <v>716</v>
      </c>
      <c r="O64" s="275">
        <v>323</v>
      </c>
      <c r="P64" s="406">
        <f>SUM(N64:O64)</f>
        <v>1039</v>
      </c>
      <c r="Q64" s="597">
        <f>P64/$AR64</f>
        <v>0.71754143646408841</v>
      </c>
      <c r="R64" s="275">
        <v>23701</v>
      </c>
      <c r="S64" s="275">
        <v>6252</v>
      </c>
      <c r="T64" s="406">
        <f>SUM(R64:S64)</f>
        <v>29953</v>
      </c>
      <c r="U64" s="565">
        <f>T64/P64</f>
        <v>28.828681424446582</v>
      </c>
      <c r="V64" s="275">
        <v>15</v>
      </c>
      <c r="W64" s="275">
        <v>755</v>
      </c>
      <c r="X64" s="565">
        <f>W64/V64</f>
        <v>50.333333333333336</v>
      </c>
      <c r="Y64" s="381" t="s">
        <v>472</v>
      </c>
      <c r="Z64" s="381" t="s">
        <v>472</v>
      </c>
      <c r="AA64" s="381" t="s">
        <v>472</v>
      </c>
      <c r="AB64" s="381" t="s">
        <v>472</v>
      </c>
      <c r="AC64" s="381" t="s">
        <v>472</v>
      </c>
      <c r="AD64" s="381" t="s">
        <v>472</v>
      </c>
      <c r="AE64" s="381" t="s">
        <v>472</v>
      </c>
      <c r="AF64" s="275">
        <v>1203</v>
      </c>
      <c r="AG64" s="565">
        <v>0.83080110497237569</v>
      </c>
      <c r="AH64" s="275">
        <v>29181</v>
      </c>
      <c r="AI64" s="275">
        <v>237</v>
      </c>
      <c r="AJ64" s="700">
        <v>0.16367403314917128</v>
      </c>
      <c r="AK64" s="275">
        <v>4714</v>
      </c>
      <c r="AL64" s="406">
        <v>8</v>
      </c>
      <c r="AM64" s="700">
        <v>5.5248618784530384E-3</v>
      </c>
      <c r="AN64" s="578">
        <v>29</v>
      </c>
      <c r="AO64" s="275">
        <v>9</v>
      </c>
      <c r="AP64" s="275">
        <v>948</v>
      </c>
      <c r="AQ64" s="566">
        <v>105.33333333333333</v>
      </c>
      <c r="AR64" s="275">
        <v>1448</v>
      </c>
      <c r="AS64" s="565">
        <f>AR64/'Table 2 - Staff'!I65</f>
        <v>25.412425412425414</v>
      </c>
      <c r="AT64" s="275">
        <v>33924</v>
      </c>
      <c r="AU64" s="598">
        <v>23.428176795580111</v>
      </c>
      <c r="AV64" s="599">
        <v>144.04973206172346</v>
      </c>
    </row>
    <row r="65" spans="2:51" s="478" customFormat="1" ht="15">
      <c r="B65" s="596" t="s">
        <v>97</v>
      </c>
      <c r="C65" s="381" t="s">
        <v>98</v>
      </c>
      <c r="D65" s="381" t="s">
        <v>80</v>
      </c>
      <c r="E65" s="275">
        <v>2</v>
      </c>
      <c r="F65" s="275">
        <v>2028</v>
      </c>
      <c r="G65" s="597">
        <f>F65/$AR65</f>
        <v>0.42596093257718964</v>
      </c>
      <c r="H65" s="275">
        <v>30919</v>
      </c>
      <c r="I65" s="565">
        <f>H65/F65</f>
        <v>15.246055226824458</v>
      </c>
      <c r="J65" s="275">
        <v>227</v>
      </c>
      <c r="K65" s="597">
        <f>J65/$AR65</f>
        <v>4.7679059021214033E-2</v>
      </c>
      <c r="L65" s="275">
        <v>2177</v>
      </c>
      <c r="M65" s="565">
        <f>L65/J65</f>
        <v>9.5903083700440526</v>
      </c>
      <c r="N65" s="275">
        <v>1387</v>
      </c>
      <c r="O65" s="275">
        <v>1119</v>
      </c>
      <c r="P65" s="406">
        <f>SUM(N65:O65)</f>
        <v>2506</v>
      </c>
      <c r="Q65" s="597">
        <f>P65/$AR65</f>
        <v>0.52636000840159636</v>
      </c>
      <c r="R65" s="275">
        <v>41019</v>
      </c>
      <c r="S65" s="275">
        <v>23493</v>
      </c>
      <c r="T65" s="406">
        <f>SUM(R65:S65)</f>
        <v>64512</v>
      </c>
      <c r="U65" s="565">
        <f>T65/P65</f>
        <v>25.743016759776538</v>
      </c>
      <c r="V65" s="275">
        <v>0</v>
      </c>
      <c r="W65" s="275">
        <v>0</v>
      </c>
      <c r="X65" s="565"/>
      <c r="Y65" s="381" t="s">
        <v>472</v>
      </c>
      <c r="Z65" s="381" t="s">
        <v>472</v>
      </c>
      <c r="AA65" s="381" t="s">
        <v>472</v>
      </c>
      <c r="AB65" s="381" t="s">
        <v>472</v>
      </c>
      <c r="AC65" s="381" t="s">
        <v>472</v>
      </c>
      <c r="AD65" s="381" t="s">
        <v>472</v>
      </c>
      <c r="AE65" s="381" t="s">
        <v>472</v>
      </c>
      <c r="AF65" s="275">
        <v>3607</v>
      </c>
      <c r="AG65" s="565">
        <v>0.75761394664986348</v>
      </c>
      <c r="AH65" s="275">
        <v>50351</v>
      </c>
      <c r="AI65" s="275">
        <v>650</v>
      </c>
      <c r="AJ65" s="700">
        <v>0.13652593992858644</v>
      </c>
      <c r="AK65" s="275">
        <v>16710</v>
      </c>
      <c r="AL65" s="406">
        <v>504</v>
      </c>
      <c r="AM65" s="700">
        <v>0.10586011342155009</v>
      </c>
      <c r="AN65" s="578">
        <v>11834</v>
      </c>
      <c r="AO65" s="275">
        <v>191</v>
      </c>
      <c r="AP65" s="275">
        <v>13704</v>
      </c>
      <c r="AQ65" s="566">
        <v>71.748691099476446</v>
      </c>
      <c r="AR65" s="275">
        <v>4761</v>
      </c>
      <c r="AS65" s="565">
        <f>AR65/'Table 2 - Staff'!I66</f>
        <v>98.7964307947707</v>
      </c>
      <c r="AT65" s="275">
        <v>97608</v>
      </c>
      <c r="AU65" s="598">
        <v>20.501575299306868</v>
      </c>
      <c r="AV65" s="599">
        <v>591.06212910257966</v>
      </c>
    </row>
    <row r="66" spans="2:51" s="478" customFormat="1" ht="15">
      <c r="B66" s="596" t="s">
        <v>168</v>
      </c>
      <c r="C66" s="381" t="s">
        <v>169</v>
      </c>
      <c r="D66" s="381" t="s">
        <v>105</v>
      </c>
      <c r="E66" s="275">
        <v>1</v>
      </c>
      <c r="F66" s="275">
        <v>105</v>
      </c>
      <c r="G66" s="597">
        <f>F66/$AR66</f>
        <v>0.15981735159817351</v>
      </c>
      <c r="H66" s="275">
        <v>869</v>
      </c>
      <c r="I66" s="565">
        <f>H66/F66</f>
        <v>8.276190476190477</v>
      </c>
      <c r="J66" s="275">
        <v>75</v>
      </c>
      <c r="K66" s="597">
        <f>J66/$AR66</f>
        <v>0.11415525114155251</v>
      </c>
      <c r="L66" s="275">
        <v>695</v>
      </c>
      <c r="M66" s="565">
        <f>L66/J66</f>
        <v>9.2666666666666675</v>
      </c>
      <c r="N66" s="275">
        <v>56</v>
      </c>
      <c r="O66" s="275">
        <v>95</v>
      </c>
      <c r="P66" s="406">
        <f>SUM(N66:O66)</f>
        <v>151</v>
      </c>
      <c r="Q66" s="597">
        <f>P66/$AR66</f>
        <v>0.22983257229832571</v>
      </c>
      <c r="R66" s="275">
        <v>1002</v>
      </c>
      <c r="S66" s="275">
        <v>1812</v>
      </c>
      <c r="T66" s="406">
        <f>SUM(R66:S66)</f>
        <v>2814</v>
      </c>
      <c r="U66" s="565">
        <f>T66/P66</f>
        <v>18.635761589403973</v>
      </c>
      <c r="V66" s="275">
        <v>326</v>
      </c>
      <c r="W66" s="275">
        <v>17157</v>
      </c>
      <c r="X66" s="565">
        <f>W66/V66</f>
        <v>52.628834355828218</v>
      </c>
      <c r="Y66" s="381" t="s">
        <v>472</v>
      </c>
      <c r="Z66" s="381" t="s">
        <v>472</v>
      </c>
      <c r="AA66" s="381" t="s">
        <v>472</v>
      </c>
      <c r="AB66" s="381" t="s">
        <v>472</v>
      </c>
      <c r="AC66" s="381" t="s">
        <v>472</v>
      </c>
      <c r="AD66" s="381" t="s">
        <v>472</v>
      </c>
      <c r="AE66" s="381" t="s">
        <v>472</v>
      </c>
      <c r="AF66" s="275">
        <v>643</v>
      </c>
      <c r="AG66" s="565">
        <v>0.9786910197869102</v>
      </c>
      <c r="AH66" s="275">
        <v>20851</v>
      </c>
      <c r="AI66" s="275">
        <v>8</v>
      </c>
      <c r="AJ66" s="700">
        <v>1.2176560121765601E-2</v>
      </c>
      <c r="AK66" s="275">
        <v>684</v>
      </c>
      <c r="AL66" s="406">
        <v>6</v>
      </c>
      <c r="AM66" s="700">
        <v>9.1324200913242004E-3</v>
      </c>
      <c r="AN66" s="578">
        <v>0</v>
      </c>
      <c r="AO66" s="275">
        <v>32</v>
      </c>
      <c r="AP66" s="275">
        <v>916</v>
      </c>
      <c r="AQ66" s="566">
        <v>28.625</v>
      </c>
      <c r="AR66" s="275">
        <v>657</v>
      </c>
      <c r="AS66" s="565">
        <f>AR66/'Table 2 - Staff'!I67</f>
        <v>16.425000000000001</v>
      </c>
      <c r="AT66" s="275">
        <v>21535</v>
      </c>
      <c r="AU66" s="598">
        <v>32.777777777777779</v>
      </c>
      <c r="AV66" s="599">
        <v>102.7962881637485</v>
      </c>
    </row>
    <row r="67" spans="2:51" s="478" customFormat="1" ht="15">
      <c r="B67" s="596" t="s">
        <v>237</v>
      </c>
      <c r="C67" s="381" t="s">
        <v>238</v>
      </c>
      <c r="D67" s="381" t="s">
        <v>105</v>
      </c>
      <c r="E67" s="275">
        <v>3</v>
      </c>
      <c r="F67" s="275">
        <v>91</v>
      </c>
      <c r="G67" s="597">
        <f>F67/$AR67</f>
        <v>0.26300578034682082</v>
      </c>
      <c r="H67" s="275">
        <v>823</v>
      </c>
      <c r="I67" s="565">
        <f>H67/F67</f>
        <v>9.0439560439560438</v>
      </c>
      <c r="J67" s="275">
        <v>7</v>
      </c>
      <c r="K67" s="597">
        <f>J67/$AR67</f>
        <v>2.023121387283237E-2</v>
      </c>
      <c r="L67" s="275">
        <v>332</v>
      </c>
      <c r="M67" s="565">
        <f>L67/J67</f>
        <v>47.428571428571431</v>
      </c>
      <c r="N67" s="275">
        <v>132</v>
      </c>
      <c r="O67" s="275">
        <v>87</v>
      </c>
      <c r="P67" s="406">
        <f>SUM(N67:O67)</f>
        <v>219</v>
      </c>
      <c r="Q67" s="597">
        <f>P67/$AR67</f>
        <v>0.63294797687861271</v>
      </c>
      <c r="R67" s="275">
        <v>3032</v>
      </c>
      <c r="S67" s="275">
        <v>1207</v>
      </c>
      <c r="T67" s="406">
        <f>SUM(R67:S67)</f>
        <v>4239</v>
      </c>
      <c r="U67" s="565">
        <f>T67/P67</f>
        <v>19.356164383561644</v>
      </c>
      <c r="V67" s="275">
        <v>29</v>
      </c>
      <c r="W67" s="275">
        <v>1067</v>
      </c>
      <c r="X67" s="565">
        <f>W67/V67</f>
        <v>36.793103448275865</v>
      </c>
      <c r="Y67" s="381" t="s">
        <v>472</v>
      </c>
      <c r="Z67" s="381" t="s">
        <v>472</v>
      </c>
      <c r="AA67" s="381" t="s">
        <v>472</v>
      </c>
      <c r="AB67" s="381" t="s">
        <v>472</v>
      </c>
      <c r="AC67" s="381" t="s">
        <v>472</v>
      </c>
      <c r="AD67" s="381" t="s">
        <v>472</v>
      </c>
      <c r="AE67" s="381" t="s">
        <v>472</v>
      </c>
      <c r="AF67" s="275">
        <v>263</v>
      </c>
      <c r="AG67" s="565">
        <v>0.76011560693641622</v>
      </c>
      <c r="AH67" s="275">
        <v>3903</v>
      </c>
      <c r="AI67" s="275">
        <v>63</v>
      </c>
      <c r="AJ67" s="700">
        <v>0.18208092485549132</v>
      </c>
      <c r="AK67" s="275">
        <v>2337</v>
      </c>
      <c r="AL67" s="406">
        <v>20</v>
      </c>
      <c r="AM67" s="700">
        <v>5.7803468208092484E-2</v>
      </c>
      <c r="AN67" s="578">
        <v>221</v>
      </c>
      <c r="AO67" s="275">
        <v>0</v>
      </c>
      <c r="AP67" s="275">
        <v>0</v>
      </c>
      <c r="AQ67" s="566"/>
      <c r="AR67" s="275">
        <v>346</v>
      </c>
      <c r="AS67" s="565">
        <f>AR67/'Table 2 - Staff'!I68</f>
        <v>10.938981979133734</v>
      </c>
      <c r="AT67" s="275">
        <v>6461</v>
      </c>
      <c r="AU67" s="598">
        <v>18.673410404624278</v>
      </c>
      <c r="AV67" s="599">
        <v>72.240795196618848</v>
      </c>
    </row>
    <row r="68" spans="2:51" s="478" customFormat="1" ht="15">
      <c r="B68" s="596" t="s">
        <v>170</v>
      </c>
      <c r="C68" s="381" t="s">
        <v>171</v>
      </c>
      <c r="D68" s="381" t="s">
        <v>105</v>
      </c>
      <c r="E68" s="275">
        <v>3</v>
      </c>
      <c r="F68" s="275">
        <v>116</v>
      </c>
      <c r="G68" s="597">
        <f>F68/$AR68</f>
        <v>0.18441971383147854</v>
      </c>
      <c r="H68" s="275">
        <v>953</v>
      </c>
      <c r="I68" s="565">
        <f>H68/F68</f>
        <v>8.2155172413793096</v>
      </c>
      <c r="J68" s="275">
        <v>84</v>
      </c>
      <c r="K68" s="597">
        <f>J68/$AR68</f>
        <v>0.13354531001589826</v>
      </c>
      <c r="L68" s="275">
        <v>487</v>
      </c>
      <c r="M68" s="565">
        <f>L68/J68</f>
        <v>5.7976190476190474</v>
      </c>
      <c r="N68" s="275">
        <v>288</v>
      </c>
      <c r="O68" s="275">
        <v>123</v>
      </c>
      <c r="P68" s="406">
        <f>SUM(N68:O68)</f>
        <v>411</v>
      </c>
      <c r="Q68" s="597">
        <f>P68/$AR68</f>
        <v>0.65341812400635935</v>
      </c>
      <c r="R68" s="275">
        <v>6095</v>
      </c>
      <c r="S68" s="275">
        <v>2635</v>
      </c>
      <c r="T68" s="406">
        <f>SUM(R68:S68)</f>
        <v>8730</v>
      </c>
      <c r="U68" s="565">
        <f>T68/P68</f>
        <v>21.240875912408757</v>
      </c>
      <c r="V68" s="275">
        <v>18</v>
      </c>
      <c r="W68" s="275">
        <v>536</v>
      </c>
      <c r="X68" s="565">
        <f>W68/V68</f>
        <v>29.777777777777779</v>
      </c>
      <c r="Y68" s="381" t="s">
        <v>472</v>
      </c>
      <c r="Z68" s="381" t="s">
        <v>472</v>
      </c>
      <c r="AA68" s="381" t="s">
        <v>580</v>
      </c>
      <c r="AB68" s="381" t="s">
        <v>472</v>
      </c>
      <c r="AC68" s="381" t="s">
        <v>472</v>
      </c>
      <c r="AD68" s="381" t="s">
        <v>472</v>
      </c>
      <c r="AE68" s="381" t="s">
        <v>472</v>
      </c>
      <c r="AF68" s="275">
        <v>617</v>
      </c>
      <c r="AG68" s="565">
        <v>0.98092209856915735</v>
      </c>
      <c r="AH68" s="275">
        <v>10184</v>
      </c>
      <c r="AI68" s="275">
        <v>11</v>
      </c>
      <c r="AJ68" s="700">
        <v>1.7488076311605722E-2</v>
      </c>
      <c r="AK68" s="275">
        <v>465</v>
      </c>
      <c r="AL68" s="406">
        <v>1</v>
      </c>
      <c r="AM68" s="700">
        <v>1.589825119236884E-3</v>
      </c>
      <c r="AN68" s="578">
        <v>57</v>
      </c>
      <c r="AO68" s="275">
        <v>0</v>
      </c>
      <c r="AP68" s="275">
        <v>0</v>
      </c>
      <c r="AQ68" s="566"/>
      <c r="AR68" s="275">
        <v>629</v>
      </c>
      <c r="AS68" s="565">
        <f>AR68/'Table 2 - Staff'!I69</f>
        <v>45.912408759124091</v>
      </c>
      <c r="AT68" s="275">
        <v>10706</v>
      </c>
      <c r="AU68" s="598">
        <v>17.02066772655008</v>
      </c>
      <c r="AV68" s="599">
        <v>164.78121007834264</v>
      </c>
    </row>
    <row r="69" spans="2:51" s="478" customFormat="1" ht="15">
      <c r="B69" s="596" t="s">
        <v>239</v>
      </c>
      <c r="C69" s="381" t="s">
        <v>240</v>
      </c>
      <c r="D69" s="381" t="s">
        <v>105</v>
      </c>
      <c r="E69" s="275">
        <v>2</v>
      </c>
      <c r="F69" s="275">
        <v>147</v>
      </c>
      <c r="G69" s="597">
        <f>F69/$AR69</f>
        <v>0.2722222222222222</v>
      </c>
      <c r="H69" s="275">
        <v>1966</v>
      </c>
      <c r="I69" s="565">
        <f>H69/F69</f>
        <v>13.374149659863946</v>
      </c>
      <c r="J69" s="275">
        <v>50</v>
      </c>
      <c r="K69" s="597">
        <f>J69/$AR69</f>
        <v>9.2592592592592587E-2</v>
      </c>
      <c r="L69" s="275">
        <v>196</v>
      </c>
      <c r="M69" s="565">
        <f>L69/J69</f>
        <v>3.92</v>
      </c>
      <c r="N69" s="275">
        <v>155</v>
      </c>
      <c r="O69" s="275">
        <v>181</v>
      </c>
      <c r="P69" s="406">
        <f>SUM(N69:O69)</f>
        <v>336</v>
      </c>
      <c r="Q69" s="597">
        <f>P69/$AR69</f>
        <v>0.62222222222222223</v>
      </c>
      <c r="R69" s="275">
        <v>3233</v>
      </c>
      <c r="S69" s="275">
        <v>3075</v>
      </c>
      <c r="T69" s="406">
        <f>SUM(R69:S69)</f>
        <v>6308</v>
      </c>
      <c r="U69" s="565">
        <f>T69/P69</f>
        <v>18.773809523809526</v>
      </c>
      <c r="V69" s="275">
        <v>7</v>
      </c>
      <c r="W69" s="275">
        <v>326</v>
      </c>
      <c r="X69" s="565">
        <f>W69/V69</f>
        <v>46.571428571428569</v>
      </c>
      <c r="Y69" s="381" t="s">
        <v>472</v>
      </c>
      <c r="Z69" s="381" t="s">
        <v>472</v>
      </c>
      <c r="AA69" s="381" t="s">
        <v>472</v>
      </c>
      <c r="AB69" s="381" t="s">
        <v>472</v>
      </c>
      <c r="AC69" s="381" t="s">
        <v>472</v>
      </c>
      <c r="AD69" s="381" t="s">
        <v>472</v>
      </c>
      <c r="AE69" s="381" t="s">
        <v>472</v>
      </c>
      <c r="AF69" s="275">
        <v>509</v>
      </c>
      <c r="AG69" s="565">
        <v>0.94259259259259254</v>
      </c>
      <c r="AH69" s="275">
        <v>7925</v>
      </c>
      <c r="AI69" s="275">
        <v>31</v>
      </c>
      <c r="AJ69" s="700">
        <v>5.7407407407407407E-2</v>
      </c>
      <c r="AK69" s="275">
        <v>871</v>
      </c>
      <c r="AL69" s="406">
        <v>0</v>
      </c>
      <c r="AM69" s="700">
        <v>0</v>
      </c>
      <c r="AN69" s="578">
        <v>0</v>
      </c>
      <c r="AO69" s="275">
        <v>0</v>
      </c>
      <c r="AP69" s="275">
        <v>0</v>
      </c>
      <c r="AQ69" s="566"/>
      <c r="AR69" s="275">
        <v>540</v>
      </c>
      <c r="AS69" s="565">
        <f>AR69/'Table 2 - Staff'!I70</f>
        <v>77.03281027104137</v>
      </c>
      <c r="AT69" s="275">
        <v>8796</v>
      </c>
      <c r="AU69" s="598">
        <v>16.288888888888888</v>
      </c>
      <c r="AV69" s="599">
        <v>224.47937933850554</v>
      </c>
    </row>
    <row r="70" spans="2:51" s="478" customFormat="1" ht="15">
      <c r="B70" s="596" t="s">
        <v>99</v>
      </c>
      <c r="C70" s="381" t="s">
        <v>100</v>
      </c>
      <c r="D70" s="381" t="s">
        <v>80</v>
      </c>
      <c r="E70" s="275">
        <v>1</v>
      </c>
      <c r="F70" s="275">
        <v>214</v>
      </c>
      <c r="G70" s="597">
        <f>F70/$AR70</f>
        <v>0.22502628811777076</v>
      </c>
      <c r="H70" s="275">
        <v>3487</v>
      </c>
      <c r="I70" s="565">
        <f>H70/F70</f>
        <v>16.294392523364486</v>
      </c>
      <c r="J70" s="275">
        <v>100</v>
      </c>
      <c r="K70" s="597">
        <f>J70/$AR70</f>
        <v>0.10515247108307045</v>
      </c>
      <c r="L70" s="275">
        <v>1632</v>
      </c>
      <c r="M70" s="565">
        <f>L70/J70</f>
        <v>16.32</v>
      </c>
      <c r="N70" s="275">
        <v>367</v>
      </c>
      <c r="O70" s="275">
        <v>120</v>
      </c>
      <c r="P70" s="406">
        <f>SUM(N70:O70)</f>
        <v>487</v>
      </c>
      <c r="Q70" s="597">
        <f>P70/$AR70</f>
        <v>0.51209253417455314</v>
      </c>
      <c r="R70" s="275">
        <v>5023</v>
      </c>
      <c r="S70" s="275">
        <v>6926</v>
      </c>
      <c r="T70" s="406">
        <f>SUM(R70:S70)</f>
        <v>11949</v>
      </c>
      <c r="U70" s="565">
        <f>T70/P70</f>
        <v>24.535934291581111</v>
      </c>
      <c r="V70" s="275">
        <v>150</v>
      </c>
      <c r="W70" s="275">
        <v>2192</v>
      </c>
      <c r="X70" s="565">
        <f>W70/V70</f>
        <v>14.613333333333333</v>
      </c>
      <c r="Y70" s="381" t="s">
        <v>472</v>
      </c>
      <c r="Z70" s="381" t="s">
        <v>472</v>
      </c>
      <c r="AA70" s="381" t="s">
        <v>580</v>
      </c>
      <c r="AB70" s="381" t="s">
        <v>580</v>
      </c>
      <c r="AC70" s="381" t="s">
        <v>472</v>
      </c>
      <c r="AD70" s="381" t="s">
        <v>472</v>
      </c>
      <c r="AE70" s="381" t="s">
        <v>471</v>
      </c>
      <c r="AF70" s="275">
        <v>599</v>
      </c>
      <c r="AG70" s="565">
        <v>0.62986330178759198</v>
      </c>
      <c r="AH70" s="275">
        <v>10376</v>
      </c>
      <c r="AI70" s="275">
        <v>298</v>
      </c>
      <c r="AJ70" s="700">
        <v>0.31335436382754994</v>
      </c>
      <c r="AK70" s="275">
        <v>6186</v>
      </c>
      <c r="AL70" s="406">
        <v>54</v>
      </c>
      <c r="AM70" s="700">
        <v>5.6782334384858045E-2</v>
      </c>
      <c r="AN70" s="578">
        <v>2416</v>
      </c>
      <c r="AO70" s="275">
        <v>0</v>
      </c>
      <c r="AP70" s="275">
        <v>0</v>
      </c>
      <c r="AQ70" s="566"/>
      <c r="AR70" s="275">
        <v>951</v>
      </c>
      <c r="AS70" s="565">
        <f>AR70/'Table 2 - Staff'!I71</f>
        <v>45.677233429394811</v>
      </c>
      <c r="AT70" s="275">
        <v>19260</v>
      </c>
      <c r="AU70" s="598">
        <v>20.252365930599368</v>
      </c>
      <c r="AV70" s="599">
        <v>471.76974892835267</v>
      </c>
    </row>
    <row r="71" spans="2:51" s="478" customFormat="1" ht="15">
      <c r="B71" s="596" t="s">
        <v>174</v>
      </c>
      <c r="C71" s="381" t="s">
        <v>175</v>
      </c>
      <c r="D71" s="381" t="s">
        <v>105</v>
      </c>
      <c r="E71" s="275">
        <v>2</v>
      </c>
      <c r="F71" s="275">
        <v>95</v>
      </c>
      <c r="G71" s="597">
        <f>F71/$AR71</f>
        <v>0.34671532846715331</v>
      </c>
      <c r="H71" s="275">
        <v>2184</v>
      </c>
      <c r="I71" s="565">
        <f>H71/F71</f>
        <v>22.989473684210527</v>
      </c>
      <c r="J71" s="275">
        <v>35</v>
      </c>
      <c r="K71" s="597">
        <f>J71/$AR71</f>
        <v>0.12773722627737227</v>
      </c>
      <c r="L71" s="275">
        <v>403</v>
      </c>
      <c r="M71" s="565">
        <f>L71/J71</f>
        <v>11.514285714285714</v>
      </c>
      <c r="N71" s="275">
        <v>77</v>
      </c>
      <c r="O71" s="275">
        <v>42</v>
      </c>
      <c r="P71" s="406">
        <f>SUM(N71:O71)</f>
        <v>119</v>
      </c>
      <c r="Q71" s="597">
        <f>P71/$AR71</f>
        <v>0.43430656934306572</v>
      </c>
      <c r="R71" s="275">
        <v>1097</v>
      </c>
      <c r="S71" s="275">
        <v>775</v>
      </c>
      <c r="T71" s="406">
        <f>SUM(R71:S71)</f>
        <v>1872</v>
      </c>
      <c r="U71" s="565">
        <f>T71/P71</f>
        <v>15.731092436974789</v>
      </c>
      <c r="V71" s="275">
        <v>25</v>
      </c>
      <c r="W71" s="275">
        <v>1034</v>
      </c>
      <c r="X71" s="565">
        <f>W71/V71</f>
        <v>41.36</v>
      </c>
      <c r="Y71" s="381" t="s">
        <v>579</v>
      </c>
      <c r="Z71" s="381" t="s">
        <v>472</v>
      </c>
      <c r="AA71" s="381" t="s">
        <v>580</v>
      </c>
      <c r="AB71" s="381" t="s">
        <v>472</v>
      </c>
      <c r="AC71" s="381" t="s">
        <v>472</v>
      </c>
      <c r="AD71" s="381" t="s">
        <v>472</v>
      </c>
      <c r="AE71" s="381" t="s">
        <v>471</v>
      </c>
      <c r="AF71" s="275">
        <v>254</v>
      </c>
      <c r="AG71" s="565">
        <v>0.92700729927007297</v>
      </c>
      <c r="AH71" s="275">
        <v>4257</v>
      </c>
      <c r="AI71" s="275">
        <v>20</v>
      </c>
      <c r="AJ71" s="700">
        <v>7.2992700729927001E-2</v>
      </c>
      <c r="AK71" s="275">
        <v>1236</v>
      </c>
      <c r="AL71" s="406">
        <v>0</v>
      </c>
      <c r="AM71" s="700">
        <v>0</v>
      </c>
      <c r="AN71" s="578">
        <v>0</v>
      </c>
      <c r="AO71" s="275">
        <v>32</v>
      </c>
      <c r="AP71" s="275">
        <v>6304</v>
      </c>
      <c r="AQ71" s="566">
        <v>197</v>
      </c>
      <c r="AR71" s="275">
        <v>274</v>
      </c>
      <c r="AS71" s="565">
        <f>AR71/'Table 2 - Staff'!I72</f>
        <v>25.703564727954973</v>
      </c>
      <c r="AT71" s="275">
        <v>5493</v>
      </c>
      <c r="AU71" s="598">
        <v>20.047445255474454</v>
      </c>
      <c r="AV71" s="599">
        <v>280.84257886395011</v>
      </c>
    </row>
    <row r="72" spans="2:51" s="478" customFormat="1" ht="15">
      <c r="B72" s="596" t="s">
        <v>154</v>
      </c>
      <c r="C72" s="381" t="s">
        <v>155</v>
      </c>
      <c r="D72" s="381" t="s">
        <v>105</v>
      </c>
      <c r="E72" s="275">
        <v>3</v>
      </c>
      <c r="F72" s="275">
        <v>20</v>
      </c>
      <c r="G72" s="597">
        <f>F72/$AR72</f>
        <v>0.12658227848101267</v>
      </c>
      <c r="H72" s="275">
        <v>290</v>
      </c>
      <c r="I72" s="565">
        <f>H72/F72</f>
        <v>14.5</v>
      </c>
      <c r="J72" s="275">
        <v>9</v>
      </c>
      <c r="K72" s="597">
        <f>J72/$AR72</f>
        <v>5.6962025316455694E-2</v>
      </c>
      <c r="L72" s="275">
        <v>51</v>
      </c>
      <c r="M72" s="565">
        <f>L72/J72</f>
        <v>5.666666666666667</v>
      </c>
      <c r="N72" s="275">
        <v>85</v>
      </c>
      <c r="O72" s="275">
        <v>43</v>
      </c>
      <c r="P72" s="406">
        <f>SUM(N72:O72)</f>
        <v>128</v>
      </c>
      <c r="Q72" s="597">
        <f>P72/$AR72</f>
        <v>0.810126582278481</v>
      </c>
      <c r="R72" s="275">
        <v>1395</v>
      </c>
      <c r="S72" s="275">
        <v>605</v>
      </c>
      <c r="T72" s="406">
        <f>SUM(R72:S72)</f>
        <v>2000</v>
      </c>
      <c r="U72" s="565">
        <f>T72/P72</f>
        <v>15.625</v>
      </c>
      <c r="V72" s="275">
        <v>1</v>
      </c>
      <c r="W72" s="275">
        <v>2</v>
      </c>
      <c r="X72" s="565">
        <f>W72/V72</f>
        <v>2</v>
      </c>
      <c r="Y72" s="381" t="s">
        <v>579</v>
      </c>
      <c r="Z72" s="381" t="s">
        <v>580</v>
      </c>
      <c r="AA72" s="381" t="s">
        <v>580</v>
      </c>
      <c r="AB72" s="381" t="s">
        <v>472</v>
      </c>
      <c r="AC72" s="381" t="s">
        <v>580</v>
      </c>
      <c r="AD72" s="381" t="s">
        <v>472</v>
      </c>
      <c r="AE72" s="381" t="s">
        <v>471</v>
      </c>
      <c r="AF72" s="275">
        <v>155</v>
      </c>
      <c r="AG72" s="565">
        <v>0.98101265822784811</v>
      </c>
      <c r="AH72" s="275">
        <v>2333</v>
      </c>
      <c r="AI72" s="275">
        <v>3</v>
      </c>
      <c r="AJ72" s="700">
        <v>1.8987341772151899E-2</v>
      </c>
      <c r="AK72" s="275">
        <v>10</v>
      </c>
      <c r="AL72" s="406">
        <v>0</v>
      </c>
      <c r="AM72" s="700">
        <v>0</v>
      </c>
      <c r="AN72" s="578">
        <v>0</v>
      </c>
      <c r="AO72" s="275">
        <v>0</v>
      </c>
      <c r="AP72" s="275">
        <v>0</v>
      </c>
      <c r="AQ72" s="566"/>
      <c r="AR72" s="275">
        <v>158</v>
      </c>
      <c r="AS72" s="565">
        <f>AR72/'Table 2 - Staff'!I73</f>
        <v>7.5238095238095237</v>
      </c>
      <c r="AT72" s="275">
        <v>2343</v>
      </c>
      <c r="AU72" s="598">
        <v>14.829113924050633</v>
      </c>
      <c r="AV72" s="599">
        <v>11.462145079545232</v>
      </c>
    </row>
    <row r="73" spans="2:51" s="478" customFormat="1" ht="15">
      <c r="B73" s="596" t="s">
        <v>176</v>
      </c>
      <c r="C73" s="381" t="s">
        <v>177</v>
      </c>
      <c r="D73" s="381" t="s">
        <v>105</v>
      </c>
      <c r="E73" s="275">
        <v>1</v>
      </c>
      <c r="F73" s="275">
        <v>280</v>
      </c>
      <c r="G73" s="597">
        <f>F73/$AR73</f>
        <v>0.17358958462492249</v>
      </c>
      <c r="H73" s="275">
        <v>4009</v>
      </c>
      <c r="I73" s="565">
        <f>H73/F73</f>
        <v>14.317857142857143</v>
      </c>
      <c r="J73" s="275">
        <v>92</v>
      </c>
      <c r="K73" s="597">
        <f>J73/$AR73</f>
        <v>5.7036577805331681E-2</v>
      </c>
      <c r="L73" s="275">
        <v>1924</v>
      </c>
      <c r="M73" s="565">
        <f>L73/J73</f>
        <v>20.913043478260871</v>
      </c>
      <c r="N73" s="275">
        <v>785</v>
      </c>
      <c r="O73" s="275">
        <v>282</v>
      </c>
      <c r="P73" s="406">
        <f>SUM(N73:O73)</f>
        <v>1067</v>
      </c>
      <c r="Q73" s="597">
        <f>P73/$AR73</f>
        <v>0.66150030998140108</v>
      </c>
      <c r="R73" s="275">
        <v>19451</v>
      </c>
      <c r="S73" s="275">
        <v>9644</v>
      </c>
      <c r="T73" s="406">
        <f>SUM(R73:S73)</f>
        <v>29095</v>
      </c>
      <c r="U73" s="565">
        <f>T73/P73</f>
        <v>27.268041237113401</v>
      </c>
      <c r="V73" s="275">
        <v>174</v>
      </c>
      <c r="W73" s="275">
        <v>7277</v>
      </c>
      <c r="X73" s="565">
        <f>W73/V73</f>
        <v>41.821839080459768</v>
      </c>
      <c r="Y73" s="381" t="s">
        <v>472</v>
      </c>
      <c r="Z73" s="381" t="s">
        <v>472</v>
      </c>
      <c r="AA73" s="381" t="s">
        <v>472</v>
      </c>
      <c r="AB73" s="381" t="s">
        <v>472</v>
      </c>
      <c r="AC73" s="381" t="s">
        <v>472</v>
      </c>
      <c r="AD73" s="381" t="s">
        <v>472</v>
      </c>
      <c r="AE73" s="381" t="s">
        <v>472</v>
      </c>
      <c r="AF73" s="275">
        <v>928</v>
      </c>
      <c r="AG73" s="565">
        <v>0.57532548047117171</v>
      </c>
      <c r="AH73" s="275">
        <v>23900</v>
      </c>
      <c r="AI73" s="275">
        <v>682</v>
      </c>
      <c r="AJ73" s="700">
        <v>0.42281463112213269</v>
      </c>
      <c r="AK73" s="275">
        <v>18326</v>
      </c>
      <c r="AL73" s="406">
        <v>3</v>
      </c>
      <c r="AM73" s="700">
        <v>1.8598884066955983E-3</v>
      </c>
      <c r="AN73" s="578">
        <v>4</v>
      </c>
      <c r="AO73" s="275">
        <v>11</v>
      </c>
      <c r="AP73" s="275">
        <v>5418</v>
      </c>
      <c r="AQ73" s="566">
        <v>492.54545454545456</v>
      </c>
      <c r="AR73" s="275">
        <v>1613</v>
      </c>
      <c r="AS73" s="565">
        <f>AR73/'Table 2 - Staff'!I74</f>
        <v>33.257731958762889</v>
      </c>
      <c r="AT73" s="275">
        <v>42305</v>
      </c>
      <c r="AU73" s="598">
        <v>26.227526348419094</v>
      </c>
      <c r="AV73" s="599">
        <v>292.10511779490156</v>
      </c>
    </row>
    <row r="74" spans="2:51" s="600" customFormat="1" ht="15">
      <c r="B74" s="596" t="s">
        <v>215</v>
      </c>
      <c r="C74" s="381" t="s">
        <v>216</v>
      </c>
      <c r="D74" s="381" t="s">
        <v>206</v>
      </c>
      <c r="E74" s="275">
        <v>1</v>
      </c>
      <c r="F74" s="275">
        <v>52</v>
      </c>
      <c r="G74" s="597">
        <f>F74/$AR74</f>
        <v>0.48148148148148145</v>
      </c>
      <c r="H74" s="275">
        <v>115</v>
      </c>
      <c r="I74" s="565">
        <f>H74/F74</f>
        <v>2.2115384615384617</v>
      </c>
      <c r="J74" s="275">
        <v>2</v>
      </c>
      <c r="K74" s="597">
        <f>J74/$AR74</f>
        <v>1.8518518518518517E-2</v>
      </c>
      <c r="L74" s="275">
        <v>7</v>
      </c>
      <c r="M74" s="565">
        <f>L74/J74</f>
        <v>3.5</v>
      </c>
      <c r="N74" s="275">
        <v>46</v>
      </c>
      <c r="O74" s="275">
        <v>4</v>
      </c>
      <c r="P74" s="406">
        <f>SUM(N74:O74)</f>
        <v>50</v>
      </c>
      <c r="Q74" s="597">
        <f>P74/$AR74</f>
        <v>0.46296296296296297</v>
      </c>
      <c r="R74" s="275">
        <v>2737</v>
      </c>
      <c r="S74" s="275">
        <v>65</v>
      </c>
      <c r="T74" s="406">
        <f>SUM(R74:S74)</f>
        <v>2802</v>
      </c>
      <c r="U74" s="565">
        <f>T74/P74</f>
        <v>56.04</v>
      </c>
      <c r="V74" s="275">
        <v>4</v>
      </c>
      <c r="W74" s="275">
        <v>219</v>
      </c>
      <c r="X74" s="565">
        <f>W74/V74</f>
        <v>54.75</v>
      </c>
      <c r="Y74" s="381" t="s">
        <v>250</v>
      </c>
      <c r="Z74" s="381" t="s">
        <v>250</v>
      </c>
      <c r="AA74" s="381" t="s">
        <v>250</v>
      </c>
      <c r="AB74" s="381" t="s">
        <v>250</v>
      </c>
      <c r="AC74" s="381" t="s">
        <v>250</v>
      </c>
      <c r="AD74" s="381" t="s">
        <v>250</v>
      </c>
      <c r="AE74" s="381" t="s">
        <v>250</v>
      </c>
      <c r="AF74" s="275">
        <v>98</v>
      </c>
      <c r="AG74" s="565">
        <v>0.90740740740740744</v>
      </c>
      <c r="AH74" s="275">
        <v>1352</v>
      </c>
      <c r="AI74" s="275">
        <v>0</v>
      </c>
      <c r="AJ74" s="700">
        <v>0</v>
      </c>
      <c r="AK74" s="275">
        <v>0</v>
      </c>
      <c r="AL74" s="406">
        <v>10</v>
      </c>
      <c r="AM74" s="700">
        <v>9.2592592592592587E-2</v>
      </c>
      <c r="AN74" s="578">
        <v>0</v>
      </c>
      <c r="AO74" s="275">
        <v>0</v>
      </c>
      <c r="AP74" s="275">
        <v>0</v>
      </c>
      <c r="AQ74" s="566"/>
      <c r="AR74" s="275">
        <v>108</v>
      </c>
      <c r="AS74" s="565">
        <f>AR74/'Table 2 - Staff'!I75</f>
        <v>36</v>
      </c>
      <c r="AT74" s="275">
        <v>3143</v>
      </c>
      <c r="AU74" s="598">
        <v>29.101851851851851</v>
      </c>
      <c r="AV74" s="599">
        <v>212.25013506212858</v>
      </c>
      <c r="AW74" s="478"/>
      <c r="AX74" s="478"/>
      <c r="AY74" s="478"/>
    </row>
    <row r="75" spans="2:51" s="478" customFormat="1" ht="15">
      <c r="B75" s="596" t="s">
        <v>178</v>
      </c>
      <c r="C75" s="381" t="s">
        <v>179</v>
      </c>
      <c r="D75" s="381" t="s">
        <v>105</v>
      </c>
      <c r="E75" s="275">
        <v>1</v>
      </c>
      <c r="F75" s="275">
        <v>16</v>
      </c>
      <c r="G75" s="597">
        <f>F75/$AR75</f>
        <v>8.0402010050251257E-2</v>
      </c>
      <c r="H75" s="275">
        <v>577</v>
      </c>
      <c r="I75" s="565">
        <f>H75/F75</f>
        <v>36.0625</v>
      </c>
      <c r="J75" s="275">
        <v>11</v>
      </c>
      <c r="K75" s="597">
        <f>J75/$AR75</f>
        <v>5.5276381909547742E-2</v>
      </c>
      <c r="L75" s="275">
        <v>37</v>
      </c>
      <c r="M75" s="565">
        <f>L75/J75</f>
        <v>3.3636363636363638</v>
      </c>
      <c r="N75" s="275">
        <v>66</v>
      </c>
      <c r="O75" s="275">
        <v>84</v>
      </c>
      <c r="P75" s="406">
        <f>SUM(N75:O75)</f>
        <v>150</v>
      </c>
      <c r="Q75" s="597">
        <f>P75/$AR75</f>
        <v>0.75376884422110557</v>
      </c>
      <c r="R75" s="275">
        <v>509</v>
      </c>
      <c r="S75" s="275">
        <v>2174</v>
      </c>
      <c r="T75" s="406">
        <f>SUM(R75:S75)</f>
        <v>2683</v>
      </c>
      <c r="U75" s="565">
        <f>T75/P75</f>
        <v>17.886666666666667</v>
      </c>
      <c r="V75" s="275">
        <v>22</v>
      </c>
      <c r="W75" s="275">
        <v>814</v>
      </c>
      <c r="X75" s="565">
        <f>W75/V75</f>
        <v>37</v>
      </c>
      <c r="Y75" s="381" t="s">
        <v>250</v>
      </c>
      <c r="Z75" s="381" t="s">
        <v>250</v>
      </c>
      <c r="AA75" s="381" t="s">
        <v>250</v>
      </c>
      <c r="AB75" s="381" t="s">
        <v>250</v>
      </c>
      <c r="AC75" s="381" t="s">
        <v>250</v>
      </c>
      <c r="AD75" s="381" t="s">
        <v>250</v>
      </c>
      <c r="AE75" s="381" t="s">
        <v>250</v>
      </c>
      <c r="AF75" s="275">
        <v>184</v>
      </c>
      <c r="AG75" s="565">
        <v>0.92462311557788945</v>
      </c>
      <c r="AH75" s="275">
        <v>2353</v>
      </c>
      <c r="AI75" s="275">
        <v>15</v>
      </c>
      <c r="AJ75" s="700">
        <v>7.5376884422110546E-2</v>
      </c>
      <c r="AK75" s="275">
        <v>1758</v>
      </c>
      <c r="AL75" s="406">
        <v>0</v>
      </c>
      <c r="AM75" s="700">
        <v>0</v>
      </c>
      <c r="AN75" s="578">
        <v>0</v>
      </c>
      <c r="AO75" s="275">
        <v>0</v>
      </c>
      <c r="AP75" s="275">
        <v>0</v>
      </c>
      <c r="AQ75" s="566"/>
      <c r="AR75" s="275">
        <v>199</v>
      </c>
      <c r="AS75" s="565">
        <f>AR75/'Table 2 - Staff'!I76</f>
        <v>10.205128205128204</v>
      </c>
      <c r="AT75" s="275">
        <v>4111</v>
      </c>
      <c r="AU75" s="598">
        <v>20.658291457286431</v>
      </c>
      <c r="AV75" s="599">
        <v>35.302705023615282</v>
      </c>
    </row>
    <row r="76" spans="2:51" s="478" customFormat="1" ht="15">
      <c r="B76" s="596" t="s">
        <v>180</v>
      </c>
      <c r="C76" s="381" t="s">
        <v>181</v>
      </c>
      <c r="D76" s="381" t="s">
        <v>105</v>
      </c>
      <c r="E76" s="275">
        <v>1</v>
      </c>
      <c r="F76" s="275">
        <v>586</v>
      </c>
      <c r="G76" s="597">
        <f>F76/$AR76</f>
        <v>0.16241685144124168</v>
      </c>
      <c r="H76" s="275">
        <v>8985</v>
      </c>
      <c r="I76" s="565">
        <f>H76/F76</f>
        <v>15.332764505119455</v>
      </c>
      <c r="J76" s="275">
        <v>226</v>
      </c>
      <c r="K76" s="597">
        <f>J76/$AR76</f>
        <v>6.2638580931263857E-2</v>
      </c>
      <c r="L76" s="275">
        <v>5802</v>
      </c>
      <c r="M76" s="565">
        <f>L76/J76</f>
        <v>25.672566371681416</v>
      </c>
      <c r="N76" s="275">
        <v>435</v>
      </c>
      <c r="O76" s="275">
        <v>1182</v>
      </c>
      <c r="P76" s="406">
        <f>SUM(N76:O76)</f>
        <v>1617</v>
      </c>
      <c r="Q76" s="597">
        <f>P76/$AR76</f>
        <v>0.44817073170731708</v>
      </c>
      <c r="R76" s="275">
        <v>6730</v>
      </c>
      <c r="S76" s="275">
        <v>23715</v>
      </c>
      <c r="T76" s="406">
        <f>SUM(R76:S76)</f>
        <v>30445</v>
      </c>
      <c r="U76" s="565">
        <f>T76/P76</f>
        <v>18.828076685219543</v>
      </c>
      <c r="V76" s="275">
        <v>1179</v>
      </c>
      <c r="W76" s="275">
        <v>16851</v>
      </c>
      <c r="X76" s="565">
        <f>W76/V76</f>
        <v>14.292620865139948</v>
      </c>
      <c r="Y76" s="381" t="s">
        <v>472</v>
      </c>
      <c r="Z76" s="381" t="s">
        <v>472</v>
      </c>
      <c r="AA76" s="381" t="s">
        <v>472</v>
      </c>
      <c r="AB76" s="381" t="s">
        <v>472</v>
      </c>
      <c r="AC76" s="381" t="s">
        <v>472</v>
      </c>
      <c r="AD76" s="381" t="s">
        <v>471</v>
      </c>
      <c r="AE76" s="381" t="s">
        <v>471</v>
      </c>
      <c r="AF76" s="275">
        <v>1864</v>
      </c>
      <c r="AG76" s="565">
        <v>0.51662971175166295</v>
      </c>
      <c r="AH76" s="275">
        <v>45618</v>
      </c>
      <c r="AI76" s="275">
        <v>1744</v>
      </c>
      <c r="AJ76" s="700">
        <v>0.48337028824833705</v>
      </c>
      <c r="AK76" s="275">
        <v>16465</v>
      </c>
      <c r="AL76" s="406">
        <v>0</v>
      </c>
      <c r="AM76" s="700">
        <v>0</v>
      </c>
      <c r="AN76" s="578">
        <v>0</v>
      </c>
      <c r="AO76" s="275">
        <v>0</v>
      </c>
      <c r="AP76" s="275">
        <v>0</v>
      </c>
      <c r="AQ76" s="566"/>
      <c r="AR76" s="275">
        <v>3608</v>
      </c>
      <c r="AS76" s="565">
        <f>AR76/'Table 2 - Staff'!I77</f>
        <v>134.42622950819671</v>
      </c>
      <c r="AT76" s="275">
        <v>62083</v>
      </c>
      <c r="AU76" s="598">
        <v>17.207039911308204</v>
      </c>
      <c r="AV76" s="599">
        <v>677.39964429508234</v>
      </c>
    </row>
    <row r="77" spans="2:51" s="478" customFormat="1" ht="15">
      <c r="B77" s="596" t="s">
        <v>182</v>
      </c>
      <c r="C77" s="381" t="s">
        <v>183</v>
      </c>
      <c r="D77" s="381" t="s">
        <v>105</v>
      </c>
      <c r="E77" s="275">
        <v>2</v>
      </c>
      <c r="F77" s="275">
        <v>104</v>
      </c>
      <c r="G77" s="597">
        <f>F77/$AR77</f>
        <v>9.8298676748582225E-2</v>
      </c>
      <c r="H77" s="275">
        <v>660</v>
      </c>
      <c r="I77" s="565">
        <f>H77/F77</f>
        <v>6.3461538461538458</v>
      </c>
      <c r="J77" s="275">
        <v>78</v>
      </c>
      <c r="K77" s="597">
        <f>J77/$AR77</f>
        <v>7.3724007561436669E-2</v>
      </c>
      <c r="L77" s="275">
        <v>320</v>
      </c>
      <c r="M77" s="565">
        <f>L77/J77</f>
        <v>4.1025641025641022</v>
      </c>
      <c r="N77" s="275">
        <v>591</v>
      </c>
      <c r="O77" s="275">
        <v>190</v>
      </c>
      <c r="P77" s="406">
        <f>SUM(N77:O77)</f>
        <v>781</v>
      </c>
      <c r="Q77" s="597">
        <f>P77/$AR77</f>
        <v>0.73818525519848777</v>
      </c>
      <c r="R77" s="275">
        <v>10358</v>
      </c>
      <c r="S77" s="275">
        <v>6429</v>
      </c>
      <c r="T77" s="406">
        <f>SUM(R77:S77)</f>
        <v>16787</v>
      </c>
      <c r="U77" s="565">
        <f>T77/P77</f>
        <v>21.494238156209988</v>
      </c>
      <c r="V77" s="275">
        <v>95</v>
      </c>
      <c r="W77" s="275">
        <v>1315</v>
      </c>
      <c r="X77" s="565">
        <f>W77/V77</f>
        <v>13.842105263157896</v>
      </c>
      <c r="Y77" s="381" t="s">
        <v>472</v>
      </c>
      <c r="Z77" s="381" t="s">
        <v>472</v>
      </c>
      <c r="AA77" s="381" t="s">
        <v>472</v>
      </c>
      <c r="AB77" s="381" t="s">
        <v>472</v>
      </c>
      <c r="AC77" s="381" t="s">
        <v>472</v>
      </c>
      <c r="AD77" s="381" t="s">
        <v>472</v>
      </c>
      <c r="AE77" s="381" t="s">
        <v>472</v>
      </c>
      <c r="AF77" s="275">
        <v>628</v>
      </c>
      <c r="AG77" s="565">
        <v>0.59357277882797732</v>
      </c>
      <c r="AH77" s="275">
        <v>12344</v>
      </c>
      <c r="AI77" s="275">
        <v>325</v>
      </c>
      <c r="AJ77" s="700">
        <v>0.30718336483931946</v>
      </c>
      <c r="AK77" s="275">
        <v>6215</v>
      </c>
      <c r="AL77" s="406">
        <v>105</v>
      </c>
      <c r="AM77" s="700">
        <v>9.9243856332703217E-2</v>
      </c>
      <c r="AN77" s="578">
        <v>523</v>
      </c>
      <c r="AO77" s="275">
        <v>42</v>
      </c>
      <c r="AP77" s="275">
        <v>2999</v>
      </c>
      <c r="AQ77" s="566">
        <v>71.404761904761898</v>
      </c>
      <c r="AR77" s="275">
        <v>1058</v>
      </c>
      <c r="AS77" s="565">
        <f>AR77/'Table 2 - Staff'!I78</f>
        <v>20.668099238132449</v>
      </c>
      <c r="AT77" s="275">
        <v>19082</v>
      </c>
      <c r="AU77" s="598">
        <v>18.035916824196597</v>
      </c>
      <c r="AV77" s="599">
        <v>126.61066656050532</v>
      </c>
    </row>
    <row r="78" spans="2:51" s="478" customFormat="1" ht="15">
      <c r="B78" s="596" t="s">
        <v>184</v>
      </c>
      <c r="C78" s="381" t="s">
        <v>185</v>
      </c>
      <c r="D78" s="381" t="s">
        <v>105</v>
      </c>
      <c r="E78" s="275">
        <v>1</v>
      </c>
      <c r="F78" s="275">
        <v>179</v>
      </c>
      <c r="G78" s="597">
        <f>F78/$AR78</f>
        <v>0.14891846921797006</v>
      </c>
      <c r="H78" s="275">
        <v>2052</v>
      </c>
      <c r="I78" s="565">
        <f>H78/F78</f>
        <v>11.463687150837989</v>
      </c>
      <c r="J78" s="275">
        <v>38</v>
      </c>
      <c r="K78" s="597">
        <f>J78/$AR78</f>
        <v>3.1613976705490848E-2</v>
      </c>
      <c r="L78" s="275">
        <v>224</v>
      </c>
      <c r="M78" s="565">
        <f>L78/J78</f>
        <v>5.8947368421052628</v>
      </c>
      <c r="N78" s="275">
        <v>371</v>
      </c>
      <c r="O78" s="275">
        <v>536</v>
      </c>
      <c r="P78" s="406">
        <f>SUM(N78:O78)</f>
        <v>907</v>
      </c>
      <c r="Q78" s="597">
        <f>P78/$AR78</f>
        <v>0.75457570715474209</v>
      </c>
      <c r="R78" s="275">
        <v>1675</v>
      </c>
      <c r="S78" s="275">
        <v>2697</v>
      </c>
      <c r="T78" s="406">
        <f>SUM(R78:S78)</f>
        <v>4372</v>
      </c>
      <c r="U78" s="565">
        <f>T78/P78</f>
        <v>4.8202866593164275</v>
      </c>
      <c r="V78" s="275">
        <v>78</v>
      </c>
      <c r="W78" s="275">
        <v>635</v>
      </c>
      <c r="X78" s="565">
        <f>W78/V78</f>
        <v>8.1410256410256405</v>
      </c>
      <c r="Y78" s="381" t="s">
        <v>472</v>
      </c>
      <c r="Z78" s="381" t="s">
        <v>472</v>
      </c>
      <c r="AA78" s="381" t="s">
        <v>472</v>
      </c>
      <c r="AB78" s="381" t="s">
        <v>472</v>
      </c>
      <c r="AC78" s="381" t="s">
        <v>472</v>
      </c>
      <c r="AD78" s="381" t="s">
        <v>472</v>
      </c>
      <c r="AE78" s="381" t="s">
        <v>472</v>
      </c>
      <c r="AF78" s="275">
        <v>1033</v>
      </c>
      <c r="AG78" s="565">
        <v>0.8594009983361065</v>
      </c>
      <c r="AH78" s="275">
        <v>4433</v>
      </c>
      <c r="AI78" s="275">
        <v>168</v>
      </c>
      <c r="AJ78" s="700">
        <v>0.13976705490848584</v>
      </c>
      <c r="AK78" s="275">
        <v>2794</v>
      </c>
      <c r="AL78" s="406">
        <v>1</v>
      </c>
      <c r="AM78" s="700">
        <v>8.3194675540765393E-4</v>
      </c>
      <c r="AN78" s="578">
        <v>56</v>
      </c>
      <c r="AO78" s="275">
        <v>14</v>
      </c>
      <c r="AP78" s="275">
        <v>611</v>
      </c>
      <c r="AQ78" s="566">
        <v>43.642857142857146</v>
      </c>
      <c r="AR78" s="275">
        <v>1202</v>
      </c>
      <c r="AS78" s="565">
        <f>AR78/'Table 2 - Staff'!I79</f>
        <v>109.27272727272727</v>
      </c>
      <c r="AT78" s="275">
        <v>7283</v>
      </c>
      <c r="AU78" s="598">
        <v>6.0590682196339438</v>
      </c>
      <c r="AV78" s="599">
        <v>113.48479182248815</v>
      </c>
    </row>
    <row r="79" spans="2:51" s="478" customFormat="1" ht="15">
      <c r="B79" s="596" t="s">
        <v>186</v>
      </c>
      <c r="C79" s="381" t="s">
        <v>187</v>
      </c>
      <c r="D79" s="381" t="s">
        <v>105</v>
      </c>
      <c r="E79" s="275">
        <v>1</v>
      </c>
      <c r="F79" s="275">
        <v>85</v>
      </c>
      <c r="G79" s="597">
        <f>F79/$AR79</f>
        <v>0.48295454545454547</v>
      </c>
      <c r="H79" s="275">
        <v>395</v>
      </c>
      <c r="I79" s="565">
        <f>H79/F79</f>
        <v>4.6470588235294121</v>
      </c>
      <c r="J79" s="275">
        <v>4</v>
      </c>
      <c r="K79" s="597">
        <f>J79/$AR79</f>
        <v>2.2727272727272728E-2</v>
      </c>
      <c r="L79" s="275">
        <v>595</v>
      </c>
      <c r="M79" s="565">
        <f>L79/J79</f>
        <v>148.75</v>
      </c>
      <c r="N79" s="275">
        <v>49</v>
      </c>
      <c r="O79" s="275">
        <v>31</v>
      </c>
      <c r="P79" s="406">
        <f>SUM(N79:O79)</f>
        <v>80</v>
      </c>
      <c r="Q79" s="597">
        <f>P79/$AR79</f>
        <v>0.45454545454545453</v>
      </c>
      <c r="R79" s="275">
        <v>464</v>
      </c>
      <c r="S79" s="275">
        <v>1222</v>
      </c>
      <c r="T79" s="406">
        <f>SUM(R79:S79)</f>
        <v>1686</v>
      </c>
      <c r="U79" s="565">
        <f>T79/P79</f>
        <v>21.074999999999999</v>
      </c>
      <c r="V79" s="275">
        <v>7</v>
      </c>
      <c r="W79" s="275">
        <v>225</v>
      </c>
      <c r="X79" s="565">
        <f>W79/V79</f>
        <v>32.142857142857146</v>
      </c>
      <c r="Y79" s="381" t="s">
        <v>579</v>
      </c>
      <c r="Z79" s="381" t="s">
        <v>472</v>
      </c>
      <c r="AA79" s="381" t="s">
        <v>580</v>
      </c>
      <c r="AB79" s="381" t="s">
        <v>472</v>
      </c>
      <c r="AC79" s="381" t="s">
        <v>472</v>
      </c>
      <c r="AD79" s="381" t="s">
        <v>471</v>
      </c>
      <c r="AE79" s="381" t="s">
        <v>471</v>
      </c>
      <c r="AF79" s="275">
        <v>157</v>
      </c>
      <c r="AG79" s="565">
        <v>0.89204545454545459</v>
      </c>
      <c r="AH79" s="275">
        <v>1960</v>
      </c>
      <c r="AI79" s="275">
        <v>19</v>
      </c>
      <c r="AJ79" s="700">
        <v>0.10795454545454546</v>
      </c>
      <c r="AK79" s="275">
        <v>941</v>
      </c>
      <c r="AL79" s="406">
        <v>0</v>
      </c>
      <c r="AM79" s="700">
        <v>0</v>
      </c>
      <c r="AN79" s="578">
        <v>0</v>
      </c>
      <c r="AO79" s="275">
        <v>0</v>
      </c>
      <c r="AP79" s="275">
        <v>0</v>
      </c>
      <c r="AQ79" s="566"/>
      <c r="AR79" s="275">
        <v>176</v>
      </c>
      <c r="AS79" s="565">
        <f>AR79/'Table 2 - Staff'!I80</f>
        <v>15.304347826086957</v>
      </c>
      <c r="AT79" s="275">
        <v>2901</v>
      </c>
      <c r="AU79" s="598">
        <v>16.482954545454547</v>
      </c>
      <c r="AV79" s="599">
        <v>49.187832751195359</v>
      </c>
    </row>
    <row r="80" spans="2:51" s="478" customFormat="1" ht="15">
      <c r="B80" s="596" t="s">
        <v>101</v>
      </c>
      <c r="C80" s="381" t="s">
        <v>102</v>
      </c>
      <c r="D80" s="381" t="s">
        <v>80</v>
      </c>
      <c r="E80" s="275">
        <v>1</v>
      </c>
      <c r="F80" s="275">
        <v>344</v>
      </c>
      <c r="G80" s="597">
        <f>F80/$AR80</f>
        <v>0.18484685652874799</v>
      </c>
      <c r="H80" s="275">
        <v>5937</v>
      </c>
      <c r="I80" s="565">
        <f>H80/F80</f>
        <v>17.25872093023256</v>
      </c>
      <c r="J80" s="275">
        <v>121</v>
      </c>
      <c r="K80" s="597">
        <f>J80/$AR80</f>
        <v>6.5018807092960776E-2</v>
      </c>
      <c r="L80" s="275">
        <v>3460</v>
      </c>
      <c r="M80" s="565">
        <f>L80/J80</f>
        <v>28.595041322314049</v>
      </c>
      <c r="N80" s="275">
        <v>631</v>
      </c>
      <c r="O80" s="275">
        <v>551</v>
      </c>
      <c r="P80" s="406">
        <f>SUM(N80:O80)</f>
        <v>1182</v>
      </c>
      <c r="Q80" s="597">
        <f>P80/$AR80</f>
        <v>0.6351423965609887</v>
      </c>
      <c r="R80" s="275">
        <v>11003</v>
      </c>
      <c r="S80" s="275">
        <v>13405</v>
      </c>
      <c r="T80" s="406">
        <f>SUM(R80:S80)</f>
        <v>24408</v>
      </c>
      <c r="U80" s="565">
        <f>T80/P80</f>
        <v>20.649746192893399</v>
      </c>
      <c r="V80" s="275">
        <v>214</v>
      </c>
      <c r="W80" s="275">
        <v>4123</v>
      </c>
      <c r="X80" s="565">
        <f>W80/V80</f>
        <v>19.266355140186917</v>
      </c>
      <c r="Y80" s="381" t="s">
        <v>579</v>
      </c>
      <c r="Z80" s="381" t="s">
        <v>472</v>
      </c>
      <c r="AA80" s="381" t="s">
        <v>472</v>
      </c>
      <c r="AB80" s="381" t="s">
        <v>472</v>
      </c>
      <c r="AC80" s="381" t="s">
        <v>472</v>
      </c>
      <c r="AD80" s="381" t="s">
        <v>472</v>
      </c>
      <c r="AE80" s="381" t="s">
        <v>472</v>
      </c>
      <c r="AF80" s="275">
        <v>1281</v>
      </c>
      <c r="AG80" s="565">
        <v>0.68833960236432024</v>
      </c>
      <c r="AH80" s="275">
        <v>17301</v>
      </c>
      <c r="AI80" s="275">
        <v>295</v>
      </c>
      <c r="AJ80" s="700">
        <v>0.15851692638366469</v>
      </c>
      <c r="AK80" s="275">
        <v>8415</v>
      </c>
      <c r="AL80" s="406">
        <v>285</v>
      </c>
      <c r="AM80" s="700">
        <v>0.15314347125201505</v>
      </c>
      <c r="AN80" s="578">
        <v>10752</v>
      </c>
      <c r="AO80" s="275">
        <v>417</v>
      </c>
      <c r="AP80" s="275">
        <v>41446</v>
      </c>
      <c r="AQ80" s="566">
        <v>99.390887290167868</v>
      </c>
      <c r="AR80" s="275">
        <v>1861</v>
      </c>
      <c r="AS80" s="565">
        <f>AR80/'Table 2 - Staff'!I81</f>
        <v>39.286468228836817</v>
      </c>
      <c r="AT80" s="275">
        <v>37928</v>
      </c>
      <c r="AU80" s="598">
        <v>20.380440623320794</v>
      </c>
      <c r="AV80" s="599">
        <v>176.03594237338484</v>
      </c>
    </row>
    <row r="81" spans="2:51" s="478" customFormat="1" ht="15">
      <c r="B81" s="596" t="s">
        <v>188</v>
      </c>
      <c r="C81" s="381" t="s">
        <v>189</v>
      </c>
      <c r="D81" s="381" t="s">
        <v>105</v>
      </c>
      <c r="E81" s="275">
        <v>1</v>
      </c>
      <c r="F81" s="275">
        <v>0</v>
      </c>
      <c r="G81" s="597">
        <f>F81/$AR81</f>
        <v>0</v>
      </c>
      <c r="H81" s="275">
        <v>0</v>
      </c>
      <c r="I81" s="565"/>
      <c r="J81" s="275">
        <v>0</v>
      </c>
      <c r="K81" s="597">
        <f>J81/$AR81</f>
        <v>0</v>
      </c>
      <c r="L81" s="275">
        <v>0</v>
      </c>
      <c r="M81" s="565"/>
      <c r="N81" s="275">
        <v>47</v>
      </c>
      <c r="O81" s="275">
        <v>25</v>
      </c>
      <c r="P81" s="406">
        <f>SUM(N81:O81)</f>
        <v>72</v>
      </c>
      <c r="Q81" s="597">
        <f>P81/$AR81</f>
        <v>1</v>
      </c>
      <c r="R81" s="275">
        <v>255</v>
      </c>
      <c r="S81" s="275">
        <v>1890</v>
      </c>
      <c r="T81" s="406">
        <f>SUM(R81:S81)</f>
        <v>2145</v>
      </c>
      <c r="U81" s="565">
        <f>T81/P81</f>
        <v>29.791666666666668</v>
      </c>
      <c r="V81" s="275">
        <v>0</v>
      </c>
      <c r="W81" s="275">
        <v>0</v>
      </c>
      <c r="X81" s="565"/>
      <c r="Y81" s="381" t="s">
        <v>472</v>
      </c>
      <c r="Z81" s="381" t="s">
        <v>580</v>
      </c>
      <c r="AA81" s="381" t="s">
        <v>580</v>
      </c>
      <c r="AB81" s="381" t="s">
        <v>472</v>
      </c>
      <c r="AC81" s="381" t="s">
        <v>472</v>
      </c>
      <c r="AD81" s="381" t="s">
        <v>472</v>
      </c>
      <c r="AE81" s="381" t="s">
        <v>472</v>
      </c>
      <c r="AF81" s="275">
        <v>72</v>
      </c>
      <c r="AG81" s="565">
        <v>1</v>
      </c>
      <c r="AH81" s="275">
        <v>1345</v>
      </c>
      <c r="AI81" s="275">
        <v>0</v>
      </c>
      <c r="AJ81" s="700">
        <v>0</v>
      </c>
      <c r="AK81" s="275">
        <v>800</v>
      </c>
      <c r="AL81" s="406">
        <v>0</v>
      </c>
      <c r="AM81" s="700">
        <v>0</v>
      </c>
      <c r="AN81" s="578">
        <v>0</v>
      </c>
      <c r="AO81" s="275">
        <v>0</v>
      </c>
      <c r="AP81" s="275">
        <v>0</v>
      </c>
      <c r="AQ81" s="566"/>
      <c r="AR81" s="275">
        <v>72</v>
      </c>
      <c r="AS81" s="565">
        <f>AR81/'Table 2 - Staff'!I82</f>
        <v>10.285714285714286</v>
      </c>
      <c r="AT81" s="275">
        <v>2145</v>
      </c>
      <c r="AU81" s="598">
        <v>29.791666666666668</v>
      </c>
      <c r="AV81" s="599">
        <v>63.833586286938662</v>
      </c>
    </row>
    <row r="82" spans="2:51" s="478" customFormat="1" ht="15">
      <c r="B82" s="596" t="s">
        <v>172</v>
      </c>
      <c r="C82" s="381" t="s">
        <v>173</v>
      </c>
      <c r="D82" s="381" t="s">
        <v>105</v>
      </c>
      <c r="E82" s="275">
        <v>1</v>
      </c>
      <c r="F82" s="275">
        <v>189</v>
      </c>
      <c r="G82" s="597">
        <f>F82/$AR82</f>
        <v>0.40127388535031849</v>
      </c>
      <c r="H82" s="275">
        <v>849</v>
      </c>
      <c r="I82" s="565">
        <f>H82/F82</f>
        <v>4.4920634920634921</v>
      </c>
      <c r="J82" s="275">
        <v>1</v>
      </c>
      <c r="K82" s="597">
        <f>J82/$AR82</f>
        <v>2.1231422505307855E-3</v>
      </c>
      <c r="L82" s="275">
        <v>80</v>
      </c>
      <c r="M82" s="565">
        <f>L82/J82</f>
        <v>80</v>
      </c>
      <c r="N82" s="275">
        <v>243</v>
      </c>
      <c r="O82" s="275">
        <v>35</v>
      </c>
      <c r="P82" s="406">
        <f>SUM(N82:O82)</f>
        <v>278</v>
      </c>
      <c r="Q82" s="597">
        <f>P82/$AR82</f>
        <v>0.59023354564755837</v>
      </c>
      <c r="R82" s="275">
        <v>5121</v>
      </c>
      <c r="S82" s="275">
        <v>829</v>
      </c>
      <c r="T82" s="406">
        <f>SUM(R82:S82)</f>
        <v>5950</v>
      </c>
      <c r="U82" s="565">
        <f>T82/P82</f>
        <v>21.402877697841728</v>
      </c>
      <c r="V82" s="275">
        <v>3</v>
      </c>
      <c r="W82" s="275">
        <v>156</v>
      </c>
      <c r="X82" s="565">
        <f>W82/V82</f>
        <v>52</v>
      </c>
      <c r="Y82" s="381" t="s">
        <v>472</v>
      </c>
      <c r="Z82" s="381" t="s">
        <v>472</v>
      </c>
      <c r="AA82" s="381" t="s">
        <v>472</v>
      </c>
      <c r="AB82" s="381" t="s">
        <v>472</v>
      </c>
      <c r="AC82" s="381" t="s">
        <v>472</v>
      </c>
      <c r="AD82" s="381" t="s">
        <v>472</v>
      </c>
      <c r="AE82" s="381" t="s">
        <v>472</v>
      </c>
      <c r="AF82" s="275">
        <v>425</v>
      </c>
      <c r="AG82" s="565">
        <v>0.90233545647558389</v>
      </c>
      <c r="AH82" s="275">
        <v>5830</v>
      </c>
      <c r="AI82" s="275">
        <v>40</v>
      </c>
      <c r="AJ82" s="700">
        <v>8.4925690021231418E-2</v>
      </c>
      <c r="AK82" s="275">
        <v>947</v>
      </c>
      <c r="AL82" s="406">
        <v>6</v>
      </c>
      <c r="AM82" s="700">
        <v>1.2738853503184714E-2</v>
      </c>
      <c r="AN82" s="578">
        <v>58</v>
      </c>
      <c r="AO82" s="275">
        <v>44</v>
      </c>
      <c r="AP82" s="275">
        <v>638</v>
      </c>
      <c r="AQ82" s="566">
        <v>14.5</v>
      </c>
      <c r="AR82" s="275">
        <v>471</v>
      </c>
      <c r="AS82" s="565">
        <f>AR82/'Table 2 - Staff'!I83</f>
        <v>16.619618913196895</v>
      </c>
      <c r="AT82" s="275">
        <v>7035</v>
      </c>
      <c r="AU82" s="598">
        <v>14.936305732484076</v>
      </c>
      <c r="AV82" s="599">
        <v>41.626233698610683</v>
      </c>
    </row>
    <row r="83" spans="2:51" s="478" customFormat="1" ht="15">
      <c r="B83" s="596" t="s">
        <v>217</v>
      </c>
      <c r="C83" s="381" t="s">
        <v>218</v>
      </c>
      <c r="D83" s="381" t="s">
        <v>206</v>
      </c>
      <c r="E83" s="275">
        <v>3</v>
      </c>
      <c r="F83" s="275">
        <v>100</v>
      </c>
      <c r="G83" s="597">
        <f>F83/$AR83</f>
        <v>0.20491803278688525</v>
      </c>
      <c r="H83" s="275">
        <v>1075</v>
      </c>
      <c r="I83" s="565">
        <f>H83/F83</f>
        <v>10.75</v>
      </c>
      <c r="J83" s="275">
        <v>35</v>
      </c>
      <c r="K83" s="597">
        <f>J83/$AR83</f>
        <v>7.1721311475409832E-2</v>
      </c>
      <c r="L83" s="275">
        <v>104</v>
      </c>
      <c r="M83" s="565">
        <f>L83/J83</f>
        <v>2.9714285714285715</v>
      </c>
      <c r="N83" s="275">
        <v>279</v>
      </c>
      <c r="O83" s="275">
        <v>74</v>
      </c>
      <c r="P83" s="406">
        <f>SUM(N83:O83)</f>
        <v>353</v>
      </c>
      <c r="Q83" s="597">
        <f>P83/$AR83</f>
        <v>0.72336065573770492</v>
      </c>
      <c r="R83" s="275">
        <v>6304</v>
      </c>
      <c r="S83" s="275">
        <v>3061</v>
      </c>
      <c r="T83" s="406">
        <f>SUM(R83:S83)</f>
        <v>9365</v>
      </c>
      <c r="U83" s="565">
        <f>T83/P83</f>
        <v>26.52974504249292</v>
      </c>
      <c r="V83" s="275">
        <v>0</v>
      </c>
      <c r="W83" s="275">
        <v>0</v>
      </c>
      <c r="X83" s="565"/>
      <c r="Y83" s="381" t="s">
        <v>472</v>
      </c>
      <c r="Z83" s="381" t="s">
        <v>472</v>
      </c>
      <c r="AA83" s="381" t="s">
        <v>580</v>
      </c>
      <c r="AB83" s="381" t="s">
        <v>472</v>
      </c>
      <c r="AC83" s="381" t="s">
        <v>472</v>
      </c>
      <c r="AD83" s="381" t="s">
        <v>472</v>
      </c>
      <c r="AE83" s="381" t="s">
        <v>472</v>
      </c>
      <c r="AF83" s="275">
        <v>441</v>
      </c>
      <c r="AG83" s="565">
        <v>0.90368852459016391</v>
      </c>
      <c r="AH83" s="275">
        <v>8179</v>
      </c>
      <c r="AI83" s="275">
        <v>47</v>
      </c>
      <c r="AJ83" s="700">
        <v>9.6311475409836061E-2</v>
      </c>
      <c r="AK83" s="275">
        <v>2365</v>
      </c>
      <c r="AL83" s="406">
        <v>0</v>
      </c>
      <c r="AM83" s="700">
        <v>0</v>
      </c>
      <c r="AN83" s="578">
        <v>0</v>
      </c>
      <c r="AO83" s="275">
        <v>2</v>
      </c>
      <c r="AP83" s="275">
        <v>70</v>
      </c>
      <c r="AQ83" s="566">
        <v>35</v>
      </c>
      <c r="AR83" s="275">
        <v>488</v>
      </c>
      <c r="AS83" s="565">
        <f>AR83/'Table 2 - Staff'!I84</f>
        <v>45.185185185185183</v>
      </c>
      <c r="AT83" s="275">
        <v>10544</v>
      </c>
      <c r="AU83" s="598">
        <v>21.606557377049182</v>
      </c>
      <c r="AV83" s="599">
        <v>639.5341784436223</v>
      </c>
    </row>
    <row r="84" spans="2:51" s="478" customFormat="1" ht="15">
      <c r="B84" s="596" t="s">
        <v>190</v>
      </c>
      <c r="C84" s="381" t="s">
        <v>191</v>
      </c>
      <c r="D84" s="381" t="s">
        <v>105</v>
      </c>
      <c r="E84" s="275">
        <v>2</v>
      </c>
      <c r="F84" s="275">
        <v>291</v>
      </c>
      <c r="G84" s="597">
        <f>F84/$AR84</f>
        <v>0.39271255060728744</v>
      </c>
      <c r="H84" s="275">
        <v>3509</v>
      </c>
      <c r="I84" s="565">
        <f>H84/F84</f>
        <v>12.058419243986254</v>
      </c>
      <c r="J84" s="275">
        <v>3</v>
      </c>
      <c r="K84" s="597">
        <f>J84/$AR84</f>
        <v>4.048582995951417E-3</v>
      </c>
      <c r="L84" s="275">
        <v>65</v>
      </c>
      <c r="M84" s="565">
        <f>L84/J84</f>
        <v>21.666666666666668</v>
      </c>
      <c r="N84" s="275">
        <v>63</v>
      </c>
      <c r="O84" s="275">
        <v>384</v>
      </c>
      <c r="P84" s="406">
        <f>SUM(N84:O84)</f>
        <v>447</v>
      </c>
      <c r="Q84" s="597">
        <f>P84/$AR84</f>
        <v>0.60323886639676116</v>
      </c>
      <c r="R84" s="275">
        <v>2794</v>
      </c>
      <c r="S84" s="275">
        <v>12946</v>
      </c>
      <c r="T84" s="406">
        <f>SUM(R84:S84)</f>
        <v>15740</v>
      </c>
      <c r="U84" s="565">
        <f>T84/P84</f>
        <v>35.212527964205819</v>
      </c>
      <c r="V84" s="275">
        <v>0</v>
      </c>
      <c r="W84" s="275">
        <v>0</v>
      </c>
      <c r="X84" s="565"/>
      <c r="Y84" s="381" t="s">
        <v>472</v>
      </c>
      <c r="Z84" s="381" t="s">
        <v>472</v>
      </c>
      <c r="AA84" s="381" t="s">
        <v>472</v>
      </c>
      <c r="AB84" s="381" t="s">
        <v>472</v>
      </c>
      <c r="AC84" s="381" t="s">
        <v>472</v>
      </c>
      <c r="AD84" s="381" t="s">
        <v>472</v>
      </c>
      <c r="AE84" s="381" t="s">
        <v>472</v>
      </c>
      <c r="AF84" s="275">
        <v>690</v>
      </c>
      <c r="AG84" s="565">
        <v>0.93117408906882593</v>
      </c>
      <c r="AH84" s="275">
        <v>17255</v>
      </c>
      <c r="AI84" s="275">
        <v>51</v>
      </c>
      <c r="AJ84" s="700">
        <v>6.8825910931174086E-2</v>
      </c>
      <c r="AK84" s="275">
        <v>2059</v>
      </c>
      <c r="AL84" s="406">
        <v>0</v>
      </c>
      <c r="AM84" s="700">
        <v>0</v>
      </c>
      <c r="AN84" s="578">
        <v>0</v>
      </c>
      <c r="AO84" s="275">
        <v>0</v>
      </c>
      <c r="AP84" s="275">
        <v>0</v>
      </c>
      <c r="AQ84" s="566"/>
      <c r="AR84" s="275">
        <v>741</v>
      </c>
      <c r="AS84" s="565">
        <f>AR84/'Table 2 - Staff'!I85</f>
        <v>52.515946137491142</v>
      </c>
      <c r="AT84" s="275">
        <v>19314</v>
      </c>
      <c r="AU84" s="598">
        <v>26.064777327935222</v>
      </c>
      <c r="AV84" s="599">
        <v>305.46593281457581</v>
      </c>
    </row>
    <row r="85" spans="2:51" s="478" customFormat="1" ht="15">
      <c r="B85" s="596" t="s">
        <v>192</v>
      </c>
      <c r="C85" s="381" t="s">
        <v>193</v>
      </c>
      <c r="D85" s="381" t="s">
        <v>105</v>
      </c>
      <c r="E85" s="275">
        <v>2</v>
      </c>
      <c r="F85" s="275">
        <v>94</v>
      </c>
      <c r="G85" s="597">
        <f>F85/$AR85</f>
        <v>0.16607773851590105</v>
      </c>
      <c r="H85" s="275">
        <v>3635</v>
      </c>
      <c r="I85" s="565">
        <f>H85/F85</f>
        <v>38.670212765957444</v>
      </c>
      <c r="J85" s="275">
        <v>35</v>
      </c>
      <c r="K85" s="597">
        <f>J85/$AR85</f>
        <v>6.1837455830388695E-2</v>
      </c>
      <c r="L85" s="275">
        <v>324</v>
      </c>
      <c r="M85" s="565">
        <f>L85/J85</f>
        <v>9.257142857142858</v>
      </c>
      <c r="N85" s="275">
        <v>259</v>
      </c>
      <c r="O85" s="275">
        <v>87</v>
      </c>
      <c r="P85" s="406">
        <f>SUM(N85:O85)</f>
        <v>346</v>
      </c>
      <c r="Q85" s="597">
        <f>P85/$AR85</f>
        <v>0.61130742049469966</v>
      </c>
      <c r="R85" s="275">
        <v>5224</v>
      </c>
      <c r="S85" s="275">
        <v>4742</v>
      </c>
      <c r="T85" s="406">
        <f>SUM(R85:S85)</f>
        <v>9966</v>
      </c>
      <c r="U85" s="565">
        <f>T85/P85</f>
        <v>28.803468208092486</v>
      </c>
      <c r="V85" s="275">
        <v>91</v>
      </c>
      <c r="W85" s="275">
        <v>5898</v>
      </c>
      <c r="X85" s="565">
        <f>W85/V85</f>
        <v>64.813186813186817</v>
      </c>
      <c r="Y85" s="381" t="s">
        <v>579</v>
      </c>
      <c r="Z85" s="381" t="s">
        <v>472</v>
      </c>
      <c r="AA85" s="381" t="s">
        <v>580</v>
      </c>
      <c r="AB85" s="381" t="s">
        <v>472</v>
      </c>
      <c r="AC85" s="381" t="s">
        <v>472</v>
      </c>
      <c r="AD85" s="381" t="s">
        <v>472</v>
      </c>
      <c r="AE85" s="381" t="s">
        <v>472</v>
      </c>
      <c r="AF85" s="275">
        <v>476</v>
      </c>
      <c r="AG85" s="565">
        <v>0.8409893992932862</v>
      </c>
      <c r="AH85" s="275">
        <v>15045</v>
      </c>
      <c r="AI85" s="275">
        <v>90</v>
      </c>
      <c r="AJ85" s="700">
        <v>0.15901060070671377</v>
      </c>
      <c r="AK85" s="275">
        <v>4778</v>
      </c>
      <c r="AL85" s="406">
        <v>0</v>
      </c>
      <c r="AM85" s="700">
        <v>0</v>
      </c>
      <c r="AN85" s="578">
        <v>0</v>
      </c>
      <c r="AO85" s="275">
        <v>0</v>
      </c>
      <c r="AP85" s="275">
        <v>0</v>
      </c>
      <c r="AQ85" s="566"/>
      <c r="AR85" s="275">
        <v>566</v>
      </c>
      <c r="AS85" s="565">
        <f>AR85/'Table 2 - Staff'!I86</f>
        <v>30.512129380053906</v>
      </c>
      <c r="AT85" s="275">
        <v>19823</v>
      </c>
      <c r="AU85" s="598">
        <v>35.022968197879855</v>
      </c>
      <c r="AV85" s="599">
        <v>602.21162317343624</v>
      </c>
    </row>
    <row r="86" spans="2:51" s="478" customFormat="1" ht="15">
      <c r="B86" s="596" t="s">
        <v>194</v>
      </c>
      <c r="C86" s="381" t="s">
        <v>195</v>
      </c>
      <c r="D86" s="381" t="s">
        <v>105</v>
      </c>
      <c r="E86" s="275">
        <v>3</v>
      </c>
      <c r="F86" s="275">
        <v>146</v>
      </c>
      <c r="G86" s="597">
        <f>F86/$AR86</f>
        <v>0.13024085637823371</v>
      </c>
      <c r="H86" s="275">
        <v>2178</v>
      </c>
      <c r="I86" s="565">
        <f>H86/F86</f>
        <v>14.917808219178083</v>
      </c>
      <c r="J86" s="275">
        <v>64</v>
      </c>
      <c r="K86" s="597">
        <f>J86/$AR86</f>
        <v>5.7091882247992866E-2</v>
      </c>
      <c r="L86" s="275">
        <v>1843</v>
      </c>
      <c r="M86" s="565">
        <f>L86/J86</f>
        <v>28.796875</v>
      </c>
      <c r="N86" s="275">
        <v>495</v>
      </c>
      <c r="O86" s="275">
        <v>288</v>
      </c>
      <c r="P86" s="406">
        <f>SUM(N86:O86)</f>
        <v>783</v>
      </c>
      <c r="Q86" s="597">
        <f>P86/$AR86</f>
        <v>0.69848349687778766</v>
      </c>
      <c r="R86" s="275">
        <v>6948</v>
      </c>
      <c r="S86" s="275">
        <v>5308</v>
      </c>
      <c r="T86" s="406">
        <f>SUM(R86:S86)</f>
        <v>12256</v>
      </c>
      <c r="U86" s="565">
        <f>T86/P86</f>
        <v>15.652618135376756</v>
      </c>
      <c r="V86" s="275">
        <v>128</v>
      </c>
      <c r="W86" s="275">
        <v>9987</v>
      </c>
      <c r="X86" s="565">
        <f>W86/V86</f>
        <v>78.0234375</v>
      </c>
      <c r="Y86" s="381" t="s">
        <v>472</v>
      </c>
      <c r="Z86" s="381" t="s">
        <v>472</v>
      </c>
      <c r="AA86" s="381" t="s">
        <v>580</v>
      </c>
      <c r="AB86" s="381" t="s">
        <v>472</v>
      </c>
      <c r="AC86" s="381" t="s">
        <v>472</v>
      </c>
      <c r="AD86" s="381" t="s">
        <v>472</v>
      </c>
      <c r="AE86" s="381" t="s">
        <v>472</v>
      </c>
      <c r="AF86" s="275">
        <v>1050</v>
      </c>
      <c r="AG86" s="565">
        <v>0.93666369313113296</v>
      </c>
      <c r="AH86" s="275">
        <v>15959</v>
      </c>
      <c r="AI86" s="275">
        <v>67</v>
      </c>
      <c r="AJ86" s="700">
        <v>5.9768064228367529E-2</v>
      </c>
      <c r="AK86" s="275">
        <v>9859</v>
      </c>
      <c r="AL86" s="406">
        <v>4</v>
      </c>
      <c r="AM86" s="700">
        <v>3.5682426404995541E-3</v>
      </c>
      <c r="AN86" s="578">
        <v>446</v>
      </c>
      <c r="AO86" s="275">
        <v>0</v>
      </c>
      <c r="AP86" s="275">
        <v>0</v>
      </c>
      <c r="AQ86" s="566"/>
      <c r="AR86" s="275">
        <v>1121</v>
      </c>
      <c r="AS86" s="565">
        <f>AR86/'Table 2 - Staff'!I87</f>
        <v>17.628557949363106</v>
      </c>
      <c r="AT86" s="275">
        <v>26264</v>
      </c>
      <c r="AU86" s="598">
        <v>23.429081177520072</v>
      </c>
      <c r="AV86" s="599">
        <v>104.71504780434904</v>
      </c>
    </row>
    <row r="87" spans="2:51" s="478" customFormat="1" ht="15">
      <c r="B87" s="596" t="s">
        <v>198</v>
      </c>
      <c r="C87" s="381" t="s">
        <v>199</v>
      </c>
      <c r="D87" s="381" t="s">
        <v>105</v>
      </c>
      <c r="E87" s="275">
        <v>3</v>
      </c>
      <c r="F87" s="275">
        <v>1109</v>
      </c>
      <c r="G87" s="597">
        <f>F87/$AR87</f>
        <v>0.11854623196151791</v>
      </c>
      <c r="H87" s="275">
        <v>22416</v>
      </c>
      <c r="I87" s="565">
        <f>H87/F87</f>
        <v>20.212804328223626</v>
      </c>
      <c r="J87" s="275">
        <v>343</v>
      </c>
      <c r="K87" s="597">
        <f>J87/$AR87</f>
        <v>3.6664885088188132E-2</v>
      </c>
      <c r="L87" s="275">
        <v>4165</v>
      </c>
      <c r="M87" s="565">
        <f>L87/J87</f>
        <v>12.142857142857142</v>
      </c>
      <c r="N87" s="275">
        <v>5965</v>
      </c>
      <c r="O87" s="275">
        <v>1816</v>
      </c>
      <c r="P87" s="406">
        <f>SUM(N87:O87)</f>
        <v>7781</v>
      </c>
      <c r="Q87" s="597">
        <f>P87/$AR87</f>
        <v>0.83174772848743983</v>
      </c>
      <c r="R87" s="275">
        <v>213236</v>
      </c>
      <c r="S87" s="275">
        <v>43844</v>
      </c>
      <c r="T87" s="406">
        <f>SUM(R87:S87)</f>
        <v>257080</v>
      </c>
      <c r="U87" s="565">
        <f>T87/P87</f>
        <v>33.039455082894229</v>
      </c>
      <c r="V87" s="275">
        <v>122</v>
      </c>
      <c r="W87" s="275">
        <v>6868</v>
      </c>
      <c r="X87" s="565">
        <f>W87/V87</f>
        <v>56.295081967213115</v>
      </c>
      <c r="Y87" s="381" t="s">
        <v>472</v>
      </c>
      <c r="Z87" s="381" t="s">
        <v>472</v>
      </c>
      <c r="AA87" s="381" t="s">
        <v>580</v>
      </c>
      <c r="AB87" s="381" t="s">
        <v>472</v>
      </c>
      <c r="AC87" s="381" t="s">
        <v>472</v>
      </c>
      <c r="AD87" s="381" t="s">
        <v>472</v>
      </c>
      <c r="AE87" s="381" t="s">
        <v>472</v>
      </c>
      <c r="AF87" s="275">
        <v>9165</v>
      </c>
      <c r="AG87" s="565">
        <v>0.97969000534473538</v>
      </c>
      <c r="AH87" s="275">
        <v>279372</v>
      </c>
      <c r="AI87" s="275">
        <v>54</v>
      </c>
      <c r="AJ87" s="700">
        <v>5.7723142704436134E-3</v>
      </c>
      <c r="AK87" s="275">
        <v>3373</v>
      </c>
      <c r="AL87" s="406">
        <v>136</v>
      </c>
      <c r="AM87" s="700">
        <v>1.4537680384820952E-2</v>
      </c>
      <c r="AN87" s="578">
        <v>7784</v>
      </c>
      <c r="AO87" s="275">
        <v>0</v>
      </c>
      <c r="AP87" s="275">
        <v>0</v>
      </c>
      <c r="AQ87" s="566"/>
      <c r="AR87" s="275">
        <v>9355</v>
      </c>
      <c r="AS87" s="565">
        <f>AR87/'Table 2 - Staff'!I88</f>
        <v>32.824561403508774</v>
      </c>
      <c r="AT87" s="275">
        <v>290529</v>
      </c>
      <c r="AU87" s="598">
        <v>31.056012827365045</v>
      </c>
      <c r="AV87" s="599">
        <v>248.03322032798587</v>
      </c>
    </row>
    <row r="88" spans="2:51" s="478" customFormat="1" ht="15">
      <c r="B88" s="596" t="s">
        <v>223</v>
      </c>
      <c r="C88" s="381" t="s">
        <v>224</v>
      </c>
      <c r="D88" s="381" t="s">
        <v>105</v>
      </c>
      <c r="E88" s="275">
        <v>1</v>
      </c>
      <c r="F88" s="275">
        <v>55</v>
      </c>
      <c r="G88" s="597">
        <f>F88/$AR88</f>
        <v>0.29100529100529099</v>
      </c>
      <c r="H88" s="275">
        <v>115</v>
      </c>
      <c r="I88" s="565">
        <f>H88/F88</f>
        <v>2.0909090909090908</v>
      </c>
      <c r="J88" s="275">
        <v>37</v>
      </c>
      <c r="K88" s="597">
        <f>J88/$AR88</f>
        <v>0.19576719576719576</v>
      </c>
      <c r="L88" s="275">
        <v>247</v>
      </c>
      <c r="M88" s="565">
        <f>L88/J88</f>
        <v>6.6756756756756754</v>
      </c>
      <c r="N88" s="275">
        <v>45</v>
      </c>
      <c r="O88" s="275">
        <v>12</v>
      </c>
      <c r="P88" s="406">
        <f>SUM(N88:O88)</f>
        <v>57</v>
      </c>
      <c r="Q88" s="597">
        <f>P88/$AR88</f>
        <v>0.30158730158730157</v>
      </c>
      <c r="R88" s="275">
        <v>451</v>
      </c>
      <c r="S88" s="275">
        <v>150</v>
      </c>
      <c r="T88" s="406">
        <f>SUM(R88:S88)</f>
        <v>601</v>
      </c>
      <c r="U88" s="565">
        <f>T88/P88</f>
        <v>10.543859649122806</v>
      </c>
      <c r="V88" s="275">
        <v>40</v>
      </c>
      <c r="W88" s="275">
        <v>29</v>
      </c>
      <c r="X88" s="565">
        <f>W88/V88</f>
        <v>0.72499999999999998</v>
      </c>
      <c r="Y88" s="381" t="s">
        <v>579</v>
      </c>
      <c r="Z88" s="381" t="s">
        <v>472</v>
      </c>
      <c r="AA88" s="381" t="s">
        <v>472</v>
      </c>
      <c r="AB88" s="381" t="s">
        <v>472</v>
      </c>
      <c r="AC88" s="381" t="s">
        <v>472</v>
      </c>
      <c r="AD88" s="381" t="s">
        <v>471</v>
      </c>
      <c r="AE88" s="381" t="s">
        <v>471</v>
      </c>
      <c r="AF88" s="275">
        <v>182</v>
      </c>
      <c r="AG88" s="565">
        <v>0.96296296296296291</v>
      </c>
      <c r="AH88" s="275">
        <v>921</v>
      </c>
      <c r="AI88" s="275">
        <v>0</v>
      </c>
      <c r="AJ88" s="700">
        <v>0</v>
      </c>
      <c r="AK88" s="275">
        <v>0</v>
      </c>
      <c r="AL88" s="406">
        <v>7</v>
      </c>
      <c r="AM88" s="700">
        <v>3.7037037037037035E-2</v>
      </c>
      <c r="AN88" s="578">
        <v>71</v>
      </c>
      <c r="AO88" s="275">
        <v>116</v>
      </c>
      <c r="AP88" s="275">
        <v>10444</v>
      </c>
      <c r="AQ88" s="566">
        <v>90.034482758620683</v>
      </c>
      <c r="AR88" s="275">
        <v>189</v>
      </c>
      <c r="AS88" s="565">
        <f>AR88/'Table 2 - Staff'!I89</f>
        <v>22.235294117647058</v>
      </c>
      <c r="AT88" s="275">
        <v>992</v>
      </c>
      <c r="AU88" s="598">
        <v>5.2486772486772484</v>
      </c>
      <c r="AV88" s="599">
        <v>53.104925053533194</v>
      </c>
    </row>
    <row r="89" spans="2:51" s="478" customFormat="1" ht="15">
      <c r="B89" s="596" t="s">
        <v>200</v>
      </c>
      <c r="C89" s="381" t="s">
        <v>201</v>
      </c>
      <c r="D89" s="381" t="s">
        <v>105</v>
      </c>
      <c r="E89" s="275">
        <v>1</v>
      </c>
      <c r="F89" s="275">
        <v>327</v>
      </c>
      <c r="G89" s="597">
        <f>F89/$AR89</f>
        <v>0.21261378413524057</v>
      </c>
      <c r="H89" s="275">
        <v>3897</v>
      </c>
      <c r="I89" s="565">
        <f>H89/F89</f>
        <v>11.917431192660551</v>
      </c>
      <c r="J89" s="275">
        <v>88</v>
      </c>
      <c r="K89" s="597">
        <f>J89/$AR89</f>
        <v>5.7217165149544863E-2</v>
      </c>
      <c r="L89" s="275">
        <v>2185</v>
      </c>
      <c r="M89" s="565">
        <f>L89/J89</f>
        <v>24.829545454545453</v>
      </c>
      <c r="N89" s="275">
        <v>863</v>
      </c>
      <c r="O89" s="275">
        <v>260</v>
      </c>
      <c r="P89" s="406">
        <f>SUM(N89:O89)</f>
        <v>1123</v>
      </c>
      <c r="Q89" s="597">
        <f>P89/$AR89</f>
        <v>0.73016905071521454</v>
      </c>
      <c r="R89" s="275">
        <v>11725</v>
      </c>
      <c r="S89" s="275">
        <v>12188</v>
      </c>
      <c r="T89" s="406">
        <f>SUM(R89:S89)</f>
        <v>23913</v>
      </c>
      <c r="U89" s="565">
        <f>T89/P89</f>
        <v>21.293855743544079</v>
      </c>
      <c r="V89" s="275">
        <v>0</v>
      </c>
      <c r="W89" s="275">
        <v>0</v>
      </c>
      <c r="X89" s="565"/>
      <c r="Y89" s="381" t="s">
        <v>250</v>
      </c>
      <c r="Z89" s="381" t="s">
        <v>250</v>
      </c>
      <c r="AA89" s="381" t="s">
        <v>250</v>
      </c>
      <c r="AB89" s="381" t="s">
        <v>250</v>
      </c>
      <c r="AC89" s="381" t="s">
        <v>250</v>
      </c>
      <c r="AD89" s="381" t="s">
        <v>250</v>
      </c>
      <c r="AE89" s="381" t="s">
        <v>250</v>
      </c>
      <c r="AF89" s="275">
        <v>711</v>
      </c>
      <c r="AG89" s="565">
        <v>0.46228868660598177</v>
      </c>
      <c r="AH89" s="275">
        <v>10929</v>
      </c>
      <c r="AI89" s="275">
        <v>827</v>
      </c>
      <c r="AJ89" s="700">
        <v>0.53771131339401823</v>
      </c>
      <c r="AK89" s="275">
        <v>19066</v>
      </c>
      <c r="AL89" s="406">
        <v>0</v>
      </c>
      <c r="AM89" s="700">
        <v>0</v>
      </c>
      <c r="AN89" s="578">
        <v>0</v>
      </c>
      <c r="AO89" s="275">
        <v>0</v>
      </c>
      <c r="AP89" s="275">
        <v>0</v>
      </c>
      <c r="AQ89" s="566"/>
      <c r="AR89" s="275">
        <v>1538</v>
      </c>
      <c r="AS89" s="565">
        <f>AR89/'Table 2 - Staff'!I90</f>
        <v>44.450867052023121</v>
      </c>
      <c r="AT89" s="275">
        <v>29995</v>
      </c>
      <c r="AU89" s="598">
        <v>19.502600780234069</v>
      </c>
      <c r="AV89" s="599">
        <v>257.21611470320886</v>
      </c>
    </row>
    <row r="90" spans="2:51" s="478" customFormat="1" ht="15">
      <c r="B90" s="601" t="s">
        <v>202</v>
      </c>
      <c r="C90" s="602" t="s">
        <v>203</v>
      </c>
      <c r="D90" s="602" t="s">
        <v>105</v>
      </c>
      <c r="E90" s="277">
        <v>1</v>
      </c>
      <c r="F90" s="277">
        <v>194</v>
      </c>
      <c r="G90" s="603">
        <f>F90/$AR90</f>
        <v>0.20082815734989648</v>
      </c>
      <c r="H90" s="277">
        <v>2440</v>
      </c>
      <c r="I90" s="568">
        <f>H90/F90</f>
        <v>12.577319587628866</v>
      </c>
      <c r="J90" s="277">
        <v>287</v>
      </c>
      <c r="K90" s="603">
        <f>J90/$AR90</f>
        <v>0.29710144927536231</v>
      </c>
      <c r="L90" s="277">
        <v>1724</v>
      </c>
      <c r="M90" s="568">
        <f>L90/J90</f>
        <v>6.006968641114983</v>
      </c>
      <c r="N90" s="277">
        <v>136</v>
      </c>
      <c r="O90" s="277">
        <v>301</v>
      </c>
      <c r="P90" s="604">
        <f>SUM(N90:O90)</f>
        <v>437</v>
      </c>
      <c r="Q90" s="603">
        <f>P90/$AR90</f>
        <v>0.45238095238095238</v>
      </c>
      <c r="R90" s="277">
        <v>2093</v>
      </c>
      <c r="S90" s="277">
        <v>3698</v>
      </c>
      <c r="T90" s="604">
        <f>SUM(R90:S90)</f>
        <v>5791</v>
      </c>
      <c r="U90" s="568">
        <f>T90/P90</f>
        <v>13.251716247139589</v>
      </c>
      <c r="V90" s="277">
        <v>48</v>
      </c>
      <c r="W90" s="277">
        <v>1636</v>
      </c>
      <c r="X90" s="568">
        <f>W90/V90</f>
        <v>34.083333333333336</v>
      </c>
      <c r="Y90" s="602" t="s">
        <v>472</v>
      </c>
      <c r="Z90" s="602" t="s">
        <v>472</v>
      </c>
      <c r="AA90" s="602" t="s">
        <v>472</v>
      </c>
      <c r="AB90" s="602" t="s">
        <v>472</v>
      </c>
      <c r="AC90" s="602" t="s">
        <v>472</v>
      </c>
      <c r="AD90" s="602" t="s">
        <v>472</v>
      </c>
      <c r="AE90" s="602" t="s">
        <v>471</v>
      </c>
      <c r="AF90" s="277">
        <v>873</v>
      </c>
      <c r="AG90" s="568">
        <v>0.90372670807453415</v>
      </c>
      <c r="AH90" s="277">
        <v>8501</v>
      </c>
      <c r="AI90" s="277">
        <v>86</v>
      </c>
      <c r="AJ90" s="549">
        <v>8.9026915113871632E-2</v>
      </c>
      <c r="AK90" s="277">
        <v>2957</v>
      </c>
      <c r="AL90" s="604">
        <v>7</v>
      </c>
      <c r="AM90" s="549">
        <v>7.246376811594203E-3</v>
      </c>
      <c r="AN90" s="556">
        <v>133</v>
      </c>
      <c r="AO90" s="277">
        <v>124</v>
      </c>
      <c r="AP90" s="277">
        <v>8263</v>
      </c>
      <c r="AQ90" s="569">
        <v>66.637096774193552</v>
      </c>
      <c r="AR90" s="277">
        <v>966</v>
      </c>
      <c r="AS90" s="568">
        <f>AR90/'Table 2 - Staff'!I91</f>
        <v>23.840078973346493</v>
      </c>
      <c r="AT90" s="277">
        <v>11591</v>
      </c>
      <c r="AU90" s="605">
        <v>11.99896480331263</v>
      </c>
      <c r="AV90" s="606">
        <v>147.40068162164911</v>
      </c>
    </row>
    <row r="91" spans="2:51" s="478" customFormat="1" ht="14">
      <c r="B91" s="506"/>
      <c r="C91" s="506"/>
      <c r="F91" s="507"/>
      <c r="H91" s="507"/>
      <c r="J91" s="507"/>
      <c r="L91" s="507"/>
      <c r="N91" s="507"/>
      <c r="O91" s="507"/>
      <c r="R91" s="507"/>
      <c r="S91" s="507"/>
      <c r="V91" s="507"/>
      <c r="W91" s="507"/>
      <c r="AF91" s="507"/>
      <c r="AH91" s="507"/>
      <c r="AI91" s="507"/>
      <c r="AK91" s="507"/>
      <c r="AO91" s="507"/>
      <c r="AP91" s="507"/>
      <c r="AQ91" s="570"/>
      <c r="AR91" s="507"/>
      <c r="AT91" s="507"/>
      <c r="AW91" s="507"/>
      <c r="AX91" s="506"/>
      <c r="AY91" s="506"/>
    </row>
    <row r="92" spans="2:51" s="478" customFormat="1" ht="14">
      <c r="B92" s="506"/>
      <c r="C92" s="506"/>
      <c r="F92" s="507"/>
      <c r="H92" s="507"/>
      <c r="J92" s="507"/>
      <c r="L92" s="507"/>
      <c r="N92" s="507"/>
      <c r="O92" s="507"/>
      <c r="R92" s="507"/>
      <c r="S92" s="507"/>
      <c r="V92" s="507"/>
      <c r="W92" s="507"/>
      <c r="AF92" s="507"/>
      <c r="AH92" s="507"/>
      <c r="AI92" s="507"/>
      <c r="AK92" s="507"/>
      <c r="AO92" s="507"/>
      <c r="AP92" s="507"/>
      <c r="AQ92" s="570"/>
      <c r="AR92" s="507"/>
      <c r="AT92" s="507"/>
      <c r="AW92" s="507"/>
      <c r="AX92" s="506"/>
      <c r="AY92" s="506"/>
    </row>
    <row r="93" spans="2:51" s="478" customFormat="1" ht="14">
      <c r="B93" s="506"/>
      <c r="C93" s="506"/>
      <c r="F93" s="507"/>
      <c r="H93" s="507"/>
      <c r="J93" s="507"/>
      <c r="L93" s="507"/>
      <c r="N93" s="507"/>
      <c r="O93" s="507"/>
      <c r="R93" s="507"/>
      <c r="S93" s="507"/>
      <c r="V93" s="507"/>
      <c r="W93" s="507"/>
      <c r="AF93" s="507"/>
      <c r="AH93" s="507"/>
      <c r="AI93" s="507"/>
      <c r="AK93" s="507"/>
      <c r="AO93" s="507"/>
      <c r="AP93" s="507"/>
      <c r="AQ93" s="570"/>
      <c r="AR93" s="507"/>
      <c r="AT93" s="507"/>
      <c r="AW93" s="507"/>
      <c r="AX93" s="506"/>
      <c r="AY93" s="506"/>
    </row>
    <row r="94" spans="2:51" s="478" customFormat="1" ht="14">
      <c r="B94" s="506"/>
      <c r="C94" s="506"/>
      <c r="F94" s="507"/>
      <c r="H94" s="507"/>
      <c r="J94" s="507"/>
      <c r="L94" s="507"/>
      <c r="N94" s="507"/>
      <c r="O94" s="507"/>
      <c r="R94" s="507"/>
      <c r="S94" s="507"/>
      <c r="V94" s="507"/>
      <c r="W94" s="507"/>
      <c r="AF94" s="507"/>
      <c r="AH94" s="507"/>
      <c r="AI94" s="507"/>
      <c r="AK94" s="507"/>
      <c r="AO94" s="507"/>
      <c r="AP94" s="507"/>
      <c r="AQ94" s="570"/>
      <c r="AR94" s="507"/>
      <c r="AT94" s="507"/>
      <c r="AW94" s="507"/>
      <c r="AX94" s="506"/>
      <c r="AY94" s="506"/>
    </row>
    <row r="95" spans="2:51" s="478" customFormat="1" ht="15">
      <c r="B95" s="697" t="s">
        <v>250</v>
      </c>
      <c r="C95" s="694" t="s">
        <v>616</v>
      </c>
      <c r="D95" s="577"/>
      <c r="E95" s="577"/>
      <c r="F95" s="273">
        <v>30108</v>
      </c>
      <c r="G95" s="577"/>
      <c r="H95" s="273">
        <v>404663</v>
      </c>
      <c r="I95" s="577"/>
      <c r="J95" s="273">
        <v>9580</v>
      </c>
      <c r="K95" s="577"/>
      <c r="L95" s="273">
        <v>128924</v>
      </c>
      <c r="M95" s="577"/>
      <c r="N95" s="273">
        <v>43505</v>
      </c>
      <c r="O95" s="273">
        <v>26777</v>
      </c>
      <c r="P95" s="593">
        <v>70282</v>
      </c>
      <c r="Q95" s="577"/>
      <c r="R95" s="273">
        <v>1089554</v>
      </c>
      <c r="S95" s="273">
        <v>631226</v>
      </c>
      <c r="T95" s="577"/>
      <c r="U95" s="577"/>
      <c r="V95" s="273">
        <v>8711</v>
      </c>
      <c r="W95" s="273">
        <v>327096</v>
      </c>
      <c r="X95" s="577"/>
      <c r="Y95" s="577"/>
      <c r="Z95" s="577"/>
      <c r="AA95" s="577"/>
      <c r="AB95" s="577"/>
      <c r="AC95" s="577"/>
      <c r="AD95" s="577"/>
      <c r="AE95" s="577"/>
      <c r="AF95" s="273">
        <v>90321</v>
      </c>
      <c r="AG95" s="577"/>
      <c r="AH95" s="273">
        <v>1765163</v>
      </c>
      <c r="AI95" s="273">
        <v>22326</v>
      </c>
      <c r="AJ95" s="577"/>
      <c r="AK95" s="273">
        <v>692854</v>
      </c>
      <c r="AL95" s="593">
        <v>6034</v>
      </c>
      <c r="AM95" s="577"/>
      <c r="AN95" s="577"/>
      <c r="AO95" s="273">
        <v>2125</v>
      </c>
      <c r="AP95" s="273">
        <v>298992</v>
      </c>
      <c r="AQ95" s="564"/>
      <c r="AR95" s="273">
        <v>118681</v>
      </c>
      <c r="AS95" s="577"/>
      <c r="AT95" s="273">
        <v>2581463</v>
      </c>
      <c r="AU95" s="577"/>
      <c r="AV95" s="607"/>
      <c r="AW95" s="507"/>
      <c r="AX95" s="506" t="s">
        <v>250</v>
      </c>
      <c r="AY95" s="506" t="s">
        <v>250</v>
      </c>
    </row>
    <row r="96" spans="2:51" s="478" customFormat="1" ht="15">
      <c r="B96" s="698" t="s">
        <v>250</v>
      </c>
      <c r="C96" s="695" t="s">
        <v>599</v>
      </c>
      <c r="D96" s="578"/>
      <c r="E96" s="578"/>
      <c r="F96" s="275">
        <v>358.42857142857002</v>
      </c>
      <c r="G96" s="700">
        <v>0.24391903641454421</v>
      </c>
      <c r="H96" s="275">
        <v>4817.4166666666997</v>
      </c>
      <c r="I96" s="565">
        <v>14.370652962811475</v>
      </c>
      <c r="J96" s="275">
        <v>114.04761904762</v>
      </c>
      <c r="K96" s="700">
        <v>7.5297219474129956E-2</v>
      </c>
      <c r="L96" s="275">
        <v>1534.8095238095</v>
      </c>
      <c r="M96" s="565">
        <v>17.372155808897674</v>
      </c>
      <c r="N96" s="275">
        <v>517.91666666667004</v>
      </c>
      <c r="O96" s="275">
        <v>318.77380952380997</v>
      </c>
      <c r="P96" s="565">
        <v>836.69047619047615</v>
      </c>
      <c r="Q96" s="700">
        <v>0.60566549801239145</v>
      </c>
      <c r="R96" s="275">
        <v>12970.880952381</v>
      </c>
      <c r="S96" s="275">
        <v>7514.5952380952003</v>
      </c>
      <c r="T96" s="565">
        <v>20485.476190476191</v>
      </c>
      <c r="U96" s="565">
        <v>23.532668101998198</v>
      </c>
      <c r="V96" s="275">
        <v>103.70238095238</v>
      </c>
      <c r="W96" s="275">
        <v>3894</v>
      </c>
      <c r="X96" s="565">
        <v>52.52492162277364</v>
      </c>
      <c r="Y96" s="578"/>
      <c r="Z96" s="578"/>
      <c r="AA96" s="578"/>
      <c r="AB96" s="578"/>
      <c r="AC96" s="578"/>
      <c r="AD96" s="578"/>
      <c r="AE96" s="578"/>
      <c r="AF96" s="275">
        <v>1075.25</v>
      </c>
      <c r="AG96" s="565">
        <v>0.81342052450622426</v>
      </c>
      <c r="AH96" s="275">
        <v>21013.845238095</v>
      </c>
      <c r="AI96" s="275">
        <v>265.78571428571001</v>
      </c>
      <c r="AJ96" s="700">
        <v>0.16506529806880452</v>
      </c>
      <c r="AK96" s="275">
        <v>8248.2619047618991</v>
      </c>
      <c r="AL96" s="565">
        <v>71.833333333333329</v>
      </c>
      <c r="AM96" s="700">
        <v>2.1514177424971276E-2</v>
      </c>
      <c r="AN96" s="565">
        <v>978.22619047619048</v>
      </c>
      <c r="AO96" s="275">
        <v>25.297619047619001</v>
      </c>
      <c r="AP96" s="275">
        <v>3559.4285714286002</v>
      </c>
      <c r="AQ96" s="565">
        <v>3261.5887830707643</v>
      </c>
      <c r="AR96" s="275">
        <v>1412.869047619</v>
      </c>
      <c r="AS96" s="565">
        <v>39.228957522418945</v>
      </c>
      <c r="AT96" s="275">
        <v>30731.702380952</v>
      </c>
      <c r="AU96" s="565">
        <v>21.532573547014536</v>
      </c>
      <c r="AV96" s="565">
        <v>278.8962435358485</v>
      </c>
      <c r="AW96" s="507"/>
      <c r="AX96" s="506" t="s">
        <v>250</v>
      </c>
      <c r="AY96" s="506" t="s">
        <v>250</v>
      </c>
    </row>
    <row r="97" spans="2:51" s="478" customFormat="1" ht="15">
      <c r="B97" s="698" t="s">
        <v>250</v>
      </c>
      <c r="C97" s="695" t="s">
        <v>600</v>
      </c>
      <c r="D97" s="578"/>
      <c r="E97" s="578"/>
      <c r="F97" s="275">
        <v>19</v>
      </c>
      <c r="G97" s="700">
        <v>9.6852128482823138E-2</v>
      </c>
      <c r="H97" s="275">
        <v>120</v>
      </c>
      <c r="I97" s="565">
        <v>5.3358208955223878</v>
      </c>
      <c r="J97" s="275">
        <v>2</v>
      </c>
      <c r="K97" s="700">
        <v>7.4798294870689949E-3</v>
      </c>
      <c r="L97" s="275">
        <v>26</v>
      </c>
      <c r="M97" s="565">
        <v>4.0373333333333337</v>
      </c>
      <c r="N97" s="275">
        <v>49</v>
      </c>
      <c r="O97" s="275">
        <v>35</v>
      </c>
      <c r="P97" s="565">
        <v>104</v>
      </c>
      <c r="Q97" s="700">
        <v>0.43846581805234114</v>
      </c>
      <c r="R97" s="275">
        <v>1002</v>
      </c>
      <c r="S97" s="275">
        <v>530</v>
      </c>
      <c r="T97" s="565">
        <v>1937</v>
      </c>
      <c r="U97" s="565">
        <v>12.19712443584784</v>
      </c>
      <c r="V97" s="275">
        <v>0</v>
      </c>
      <c r="W97" s="275">
        <v>0</v>
      </c>
      <c r="X97" s="565">
        <v>14.306215921483096</v>
      </c>
      <c r="Y97" s="578"/>
      <c r="Z97" s="578"/>
      <c r="AA97" s="578"/>
      <c r="AB97" s="578"/>
      <c r="AC97" s="578"/>
      <c r="AD97" s="578"/>
      <c r="AE97" s="578"/>
      <c r="AF97" s="275">
        <v>141</v>
      </c>
      <c r="AG97" s="565">
        <v>0.58079966997821342</v>
      </c>
      <c r="AH97" s="275">
        <v>1960</v>
      </c>
      <c r="AI97" s="275">
        <v>5</v>
      </c>
      <c r="AJ97" s="700">
        <v>1.2424762436341252E-2</v>
      </c>
      <c r="AK97" s="275">
        <v>257</v>
      </c>
      <c r="AL97" s="565">
        <v>0</v>
      </c>
      <c r="AM97" s="700">
        <v>0</v>
      </c>
      <c r="AN97" s="565">
        <v>0</v>
      </c>
      <c r="AO97" s="275">
        <v>0</v>
      </c>
      <c r="AP97" s="275">
        <v>0</v>
      </c>
      <c r="AQ97" s="565">
        <v>13.367948717948718</v>
      </c>
      <c r="AR97" s="275">
        <v>174</v>
      </c>
      <c r="AS97" s="565">
        <v>13.286705323416502</v>
      </c>
      <c r="AT97" s="275">
        <v>2901</v>
      </c>
      <c r="AU97" s="565">
        <v>12.039869682064804</v>
      </c>
      <c r="AV97" s="565">
        <v>57.798724774570488</v>
      </c>
      <c r="AW97" s="507"/>
      <c r="AX97" s="506" t="s">
        <v>250</v>
      </c>
      <c r="AY97" s="506" t="s">
        <v>250</v>
      </c>
    </row>
    <row r="98" spans="2:51" s="478" customFormat="1" ht="15">
      <c r="B98" s="698" t="s">
        <v>250</v>
      </c>
      <c r="C98" s="695" t="s">
        <v>252</v>
      </c>
      <c r="D98" s="578"/>
      <c r="E98" s="578"/>
      <c r="F98" s="275">
        <v>78</v>
      </c>
      <c r="G98" s="700">
        <v>0.15917993188766905</v>
      </c>
      <c r="H98" s="275">
        <v>783</v>
      </c>
      <c r="I98" s="565">
        <v>8.5047318611987386</v>
      </c>
      <c r="J98" s="275">
        <v>17</v>
      </c>
      <c r="K98" s="700">
        <v>3.1027555699849843E-2</v>
      </c>
      <c r="L98" s="275">
        <v>151</v>
      </c>
      <c r="M98" s="565">
        <v>7.3594470046082954</v>
      </c>
      <c r="N98" s="275">
        <v>96</v>
      </c>
      <c r="O98" s="275">
        <v>66</v>
      </c>
      <c r="P98" s="565">
        <v>176.5</v>
      </c>
      <c r="Q98" s="700">
        <v>0.51528894998246388</v>
      </c>
      <c r="R98" s="275">
        <v>2139</v>
      </c>
      <c r="S98" s="275">
        <v>1740</v>
      </c>
      <c r="T98" s="565">
        <v>4215.75</v>
      </c>
      <c r="U98" s="565">
        <v>17.792050691244238</v>
      </c>
      <c r="V98" s="275">
        <v>0</v>
      </c>
      <c r="W98" s="275">
        <v>0</v>
      </c>
      <c r="X98" s="565">
        <v>21.60164835164835</v>
      </c>
      <c r="Y98" s="578"/>
      <c r="Z98" s="578"/>
      <c r="AA98" s="578"/>
      <c r="AB98" s="578"/>
      <c r="AC98" s="578"/>
      <c r="AD98" s="578"/>
      <c r="AE98" s="578"/>
      <c r="AF98" s="275">
        <v>247</v>
      </c>
      <c r="AG98" s="565">
        <v>0.72685633771700742</v>
      </c>
      <c r="AH98" s="275">
        <v>4028</v>
      </c>
      <c r="AI98" s="275">
        <v>24</v>
      </c>
      <c r="AJ98" s="700">
        <v>5.9407620445155615E-2</v>
      </c>
      <c r="AK98" s="275">
        <v>1405</v>
      </c>
      <c r="AL98" s="565">
        <v>0</v>
      </c>
      <c r="AM98" s="700">
        <v>0</v>
      </c>
      <c r="AN98" s="565">
        <v>0</v>
      </c>
      <c r="AO98" s="275">
        <v>0</v>
      </c>
      <c r="AP98" s="275">
        <v>0</v>
      </c>
      <c r="AQ98" s="565">
        <v>18.074776785714285</v>
      </c>
      <c r="AR98" s="275">
        <v>283</v>
      </c>
      <c r="AS98" s="565">
        <v>21.793448499738123</v>
      </c>
      <c r="AT98" s="275">
        <v>7035</v>
      </c>
      <c r="AU98" s="565">
        <v>16.272222222222222</v>
      </c>
      <c r="AV98" s="565">
        <v>124.01120090887417</v>
      </c>
      <c r="AW98" s="507"/>
      <c r="AX98" s="506" t="s">
        <v>250</v>
      </c>
      <c r="AY98" s="506" t="s">
        <v>250</v>
      </c>
    </row>
    <row r="99" spans="2:51" s="478" customFormat="1" ht="15">
      <c r="B99" s="698" t="s">
        <v>250</v>
      </c>
      <c r="C99" s="695" t="s">
        <v>253</v>
      </c>
      <c r="D99" s="578"/>
      <c r="E99" s="578"/>
      <c r="F99" s="275">
        <v>196</v>
      </c>
      <c r="G99" s="700">
        <v>0.22382056455358501</v>
      </c>
      <c r="H99" s="275">
        <v>2494</v>
      </c>
      <c r="I99" s="565">
        <v>11.490384615384615</v>
      </c>
      <c r="J99" s="275">
        <v>52.5</v>
      </c>
      <c r="K99" s="700">
        <v>6.337057251691397E-2</v>
      </c>
      <c r="L99" s="275">
        <v>509</v>
      </c>
      <c r="M99" s="565">
        <v>10.542857142857143</v>
      </c>
      <c r="N99" s="275">
        <v>297.5</v>
      </c>
      <c r="O99" s="275">
        <v>168</v>
      </c>
      <c r="P99" s="565">
        <v>451.5</v>
      </c>
      <c r="Q99" s="700">
        <v>0.59269756428928844</v>
      </c>
      <c r="R99" s="275">
        <v>5435</v>
      </c>
      <c r="S99" s="275">
        <v>4115.5</v>
      </c>
      <c r="T99" s="565">
        <v>9915</v>
      </c>
      <c r="U99" s="565">
        <v>21.372468891839318</v>
      </c>
      <c r="V99" s="275">
        <v>25.5</v>
      </c>
      <c r="W99" s="275">
        <v>884</v>
      </c>
      <c r="X99" s="565">
        <v>36.896551724137936</v>
      </c>
      <c r="Y99" s="578"/>
      <c r="Z99" s="578"/>
      <c r="AA99" s="578"/>
      <c r="AB99" s="578"/>
      <c r="AC99" s="578"/>
      <c r="AD99" s="578"/>
      <c r="AE99" s="578"/>
      <c r="AF99" s="275">
        <v>679</v>
      </c>
      <c r="AG99" s="565">
        <v>0.8604697299372841</v>
      </c>
      <c r="AH99" s="275">
        <v>10652.5</v>
      </c>
      <c r="AI99" s="275">
        <v>78.5</v>
      </c>
      <c r="AJ99" s="700">
        <v>0.1311116586803116</v>
      </c>
      <c r="AK99" s="275">
        <v>3546</v>
      </c>
      <c r="AL99" s="565">
        <v>1</v>
      </c>
      <c r="AM99" s="700">
        <v>7.8701898377682455E-4</v>
      </c>
      <c r="AN99" s="565">
        <v>0</v>
      </c>
      <c r="AO99" s="275">
        <v>0</v>
      </c>
      <c r="AP99" s="275">
        <v>0</v>
      </c>
      <c r="AQ99" s="565">
        <v>50.621428571428574</v>
      </c>
      <c r="AR99" s="275">
        <v>850.5</v>
      </c>
      <c r="AS99" s="565">
        <v>33.041146681135828</v>
      </c>
      <c r="AT99" s="275">
        <v>17687.5</v>
      </c>
      <c r="AU99" s="565">
        <v>20.542285625361934</v>
      </c>
      <c r="AV99" s="565">
        <v>227.51441898638396</v>
      </c>
      <c r="AW99" s="507"/>
      <c r="AX99" s="506" t="s">
        <v>250</v>
      </c>
      <c r="AY99" s="506" t="s">
        <v>250</v>
      </c>
    </row>
    <row r="100" spans="2:51" s="478" customFormat="1" ht="15">
      <c r="B100" s="698" t="s">
        <v>250</v>
      </c>
      <c r="C100" s="695" t="s">
        <v>254</v>
      </c>
      <c r="D100" s="578"/>
      <c r="E100" s="578"/>
      <c r="F100" s="275">
        <v>413</v>
      </c>
      <c r="G100" s="700">
        <v>0.33216271983580403</v>
      </c>
      <c r="H100" s="275">
        <v>5004</v>
      </c>
      <c r="I100" s="565">
        <v>16.294392523364486</v>
      </c>
      <c r="J100" s="275">
        <v>123</v>
      </c>
      <c r="K100" s="700">
        <v>0.10601136740566756</v>
      </c>
      <c r="L100" s="275">
        <v>1843</v>
      </c>
      <c r="M100" s="565">
        <v>20.182194616977227</v>
      </c>
      <c r="N100" s="275">
        <v>631</v>
      </c>
      <c r="O100" s="275">
        <v>339</v>
      </c>
      <c r="P100" s="565">
        <v>1045.25</v>
      </c>
      <c r="Q100" s="700">
        <v>0.6933846711289392</v>
      </c>
      <c r="R100" s="275">
        <v>11725</v>
      </c>
      <c r="S100" s="275">
        <v>9049</v>
      </c>
      <c r="T100" s="565">
        <v>23315.25</v>
      </c>
      <c r="U100" s="565">
        <v>27.622711103533945</v>
      </c>
      <c r="V100" s="275">
        <v>119</v>
      </c>
      <c r="W100" s="275">
        <v>5662</v>
      </c>
      <c r="X100" s="565">
        <v>55.908811475409834</v>
      </c>
      <c r="Y100" s="578"/>
      <c r="Z100" s="578"/>
      <c r="AA100" s="578"/>
      <c r="AB100" s="578"/>
      <c r="AC100" s="578"/>
      <c r="AD100" s="578"/>
      <c r="AE100" s="578"/>
      <c r="AF100" s="275">
        <v>1231</v>
      </c>
      <c r="AG100" s="565">
        <v>0.93728864437306458</v>
      </c>
      <c r="AH100" s="275">
        <v>22731</v>
      </c>
      <c r="AI100" s="275">
        <v>295</v>
      </c>
      <c r="AJ100" s="700">
        <v>0.22276315741217848</v>
      </c>
      <c r="AK100" s="275">
        <v>9376</v>
      </c>
      <c r="AL100" s="565">
        <v>25.25</v>
      </c>
      <c r="AM100" s="700">
        <v>1.7063767945484233E-2</v>
      </c>
      <c r="AN100" s="565">
        <v>274</v>
      </c>
      <c r="AO100" s="275">
        <v>26</v>
      </c>
      <c r="AP100" s="275">
        <v>779</v>
      </c>
      <c r="AQ100" s="565">
        <v>116.94662921348313</v>
      </c>
      <c r="AR100" s="275">
        <v>1452</v>
      </c>
      <c r="AS100" s="565">
        <v>45.736027261827132</v>
      </c>
      <c r="AT100" s="275">
        <v>32458</v>
      </c>
      <c r="AU100" s="565">
        <v>26.10546458305619</v>
      </c>
      <c r="AV100" s="565">
        <v>359.23119917080771</v>
      </c>
      <c r="AW100" s="507"/>
      <c r="AX100" s="506" t="s">
        <v>250</v>
      </c>
      <c r="AY100" s="506" t="s">
        <v>250</v>
      </c>
    </row>
    <row r="101" spans="2:51" s="478" customFormat="1" ht="15">
      <c r="B101" s="699" t="s">
        <v>250</v>
      </c>
      <c r="C101" s="696" t="s">
        <v>601</v>
      </c>
      <c r="D101" s="556"/>
      <c r="E101" s="556"/>
      <c r="F101" s="277">
        <v>713</v>
      </c>
      <c r="G101" s="549">
        <v>0.41833452102209101</v>
      </c>
      <c r="H101" s="277">
        <v>13702</v>
      </c>
      <c r="I101" s="568">
        <v>23.006951340615689</v>
      </c>
      <c r="J101" s="277">
        <v>227</v>
      </c>
      <c r="K101" s="549">
        <v>0.15038391218755198</v>
      </c>
      <c r="L101" s="277">
        <v>3460</v>
      </c>
      <c r="M101" s="568">
        <v>32.702114080574397</v>
      </c>
      <c r="N101" s="277">
        <v>928</v>
      </c>
      <c r="O101" s="277">
        <v>682</v>
      </c>
      <c r="P101" s="568">
        <v>1437.9</v>
      </c>
      <c r="Q101" s="549">
        <v>0.7954468165501607</v>
      </c>
      <c r="R101" s="277">
        <v>23280</v>
      </c>
      <c r="S101" s="277">
        <v>14652</v>
      </c>
      <c r="T101" s="568">
        <v>33875.4</v>
      </c>
      <c r="U101" s="568">
        <v>34.831461882636383</v>
      </c>
      <c r="V101" s="277">
        <v>309</v>
      </c>
      <c r="W101" s="277">
        <v>9987</v>
      </c>
      <c r="X101" s="568">
        <v>96.850270270270258</v>
      </c>
      <c r="Y101" s="556"/>
      <c r="Z101" s="556"/>
      <c r="AA101" s="556"/>
      <c r="AB101" s="556"/>
      <c r="AC101" s="556"/>
      <c r="AD101" s="556"/>
      <c r="AE101" s="556"/>
      <c r="AF101" s="277">
        <v>1964</v>
      </c>
      <c r="AG101" s="568">
        <v>0.97939030967738783</v>
      </c>
      <c r="AH101" s="277">
        <v>34445</v>
      </c>
      <c r="AI101" s="277">
        <v>699</v>
      </c>
      <c r="AJ101" s="549">
        <v>0.33120760360294554</v>
      </c>
      <c r="AK101" s="277">
        <v>19523</v>
      </c>
      <c r="AL101" s="568">
        <v>95.400000000000091</v>
      </c>
      <c r="AM101" s="549">
        <v>7.7930402631945853E-2</v>
      </c>
      <c r="AN101" s="568">
        <v>1625.0000000000014</v>
      </c>
      <c r="AO101" s="277">
        <v>60</v>
      </c>
      <c r="AP101" s="277">
        <v>6304</v>
      </c>
      <c r="AQ101" s="568">
        <v>338.5</v>
      </c>
      <c r="AR101" s="277">
        <v>2693</v>
      </c>
      <c r="AS101" s="568">
        <v>79.074843081312423</v>
      </c>
      <c r="AT101" s="277">
        <v>63306</v>
      </c>
      <c r="AU101" s="568">
        <v>31.957871988172684</v>
      </c>
      <c r="AV101" s="568">
        <v>588.1414353090106</v>
      </c>
      <c r="AW101" s="507"/>
      <c r="AX101" s="506" t="s">
        <v>250</v>
      </c>
      <c r="AY101" s="506" t="s">
        <v>250</v>
      </c>
    </row>
    <row r="142" spans="43:43">
      <c r="AQ142" s="1"/>
    </row>
    <row r="143" spans="43:43">
      <c r="AQ143" s="1"/>
    </row>
    <row r="144" spans="43:43">
      <c r="AQ144" s="1"/>
    </row>
    <row r="145" spans="43:43">
      <c r="AQ145" s="1"/>
    </row>
    <row r="146" spans="43:43">
      <c r="AQ146" s="1"/>
    </row>
    <row r="147" spans="43:43">
      <c r="AQ147" s="1"/>
    </row>
    <row r="148" spans="43:43">
      <c r="AQ148" s="1"/>
    </row>
    <row r="149" spans="43:43">
      <c r="AQ149" s="1"/>
    </row>
    <row r="150" spans="43:43">
      <c r="AQ150" s="1"/>
    </row>
    <row r="151" spans="43:43">
      <c r="AQ151" s="1"/>
    </row>
    <row r="152" spans="43:43">
      <c r="AQ152" s="1"/>
    </row>
    <row r="153" spans="43:43">
      <c r="AQ153" s="1"/>
    </row>
  </sheetData>
  <autoFilter ref="B6:AV6" xr:uid="{00000000-0001-0000-0B00-000000000000}">
    <sortState xmlns:xlrd2="http://schemas.microsoft.com/office/spreadsheetml/2017/richdata2" ref="B7:AV90">
      <sortCondition ref="C6:C90"/>
    </sortState>
  </autoFilter>
  <mergeCells count="2">
    <mergeCell ref="B1:C4"/>
    <mergeCell ref="K2:L2"/>
  </mergeCells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P97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baseColWidth="10" defaultColWidth="8.5" defaultRowHeight="13"/>
  <cols>
    <col min="1" max="1" width="8.5" style="1"/>
    <col min="2" max="2" width="12.6640625" style="1" customWidth="1"/>
    <col min="3" max="3" width="43.5" style="1" customWidth="1"/>
    <col min="4" max="4" width="13.6640625" style="1" customWidth="1"/>
    <col min="5" max="5" width="15.33203125" style="1" customWidth="1"/>
    <col min="6" max="6" width="14.1640625" style="1" customWidth="1"/>
    <col min="7" max="7" width="12.33203125" style="1" customWidth="1"/>
    <col min="8" max="8" width="10.6640625" style="1" customWidth="1"/>
    <col min="9" max="9" width="14.83203125" style="1" customWidth="1"/>
    <col min="10" max="10" width="14.5" style="1" customWidth="1"/>
    <col min="11" max="11" width="13.5" style="1" customWidth="1"/>
    <col min="12" max="12" width="12.5" style="1" customWidth="1"/>
    <col min="13" max="13" width="14.33203125" style="1" customWidth="1"/>
    <col min="14" max="14" width="13.6640625" style="1" customWidth="1"/>
    <col min="15" max="15" width="13.33203125" style="1" customWidth="1"/>
    <col min="16" max="16" width="11.83203125" style="1" customWidth="1"/>
    <col min="17" max="17" width="14.33203125" style="1" customWidth="1"/>
    <col min="18" max="18" width="13" style="1" customWidth="1"/>
    <col min="19" max="19" width="13.5" style="1" customWidth="1"/>
    <col min="20" max="20" width="13.33203125" style="1" customWidth="1"/>
    <col min="21" max="22" width="14.5" style="1" customWidth="1"/>
    <col min="23" max="23" width="19.83203125" style="1" customWidth="1"/>
    <col min="24" max="24" width="41.83203125" style="1" customWidth="1"/>
    <col min="25" max="16384" width="8.5" style="1"/>
  </cols>
  <sheetData>
    <row r="2" spans="1:42" ht="18">
      <c r="B2" s="642" t="s">
        <v>597</v>
      </c>
      <c r="C2" s="642"/>
      <c r="F2" s="661"/>
      <c r="G2" s="661"/>
      <c r="H2" s="661"/>
      <c r="I2" s="151"/>
      <c r="J2" s="151"/>
      <c r="K2" s="151"/>
      <c r="L2" s="151"/>
      <c r="M2" s="59"/>
      <c r="N2" s="59"/>
      <c r="O2" s="25"/>
      <c r="P2" s="25"/>
      <c r="Q2" s="25"/>
      <c r="R2" s="25"/>
      <c r="S2" s="25"/>
      <c r="T2" s="25"/>
      <c r="U2" s="25"/>
      <c r="V2" s="25"/>
      <c r="X2" s="26"/>
    </row>
    <row r="3" spans="1:42" ht="32.25" customHeight="1">
      <c r="B3" s="642"/>
      <c r="C3" s="642"/>
      <c r="F3" s="66"/>
      <c r="G3" s="66"/>
      <c r="H3" s="66"/>
      <c r="I3" s="67"/>
      <c r="J3" s="67"/>
      <c r="K3" s="67"/>
      <c r="L3" s="67"/>
      <c r="M3" s="68"/>
      <c r="N3" s="69"/>
      <c r="O3" s="25"/>
      <c r="P3" s="25"/>
      <c r="Q3" s="25"/>
      <c r="R3" s="25"/>
      <c r="S3" s="25"/>
      <c r="T3" s="25"/>
      <c r="U3" s="25"/>
      <c r="V3" s="25"/>
    </row>
    <row r="4" spans="1:42" ht="23" customHeight="1" thickBot="1">
      <c r="B4" s="259" t="s">
        <v>64</v>
      </c>
      <c r="F4" s="66"/>
      <c r="G4" s="66"/>
      <c r="H4" s="66"/>
      <c r="I4" s="67"/>
      <c r="J4" s="67"/>
      <c r="K4" s="67"/>
      <c r="L4" s="67"/>
      <c r="M4" s="68"/>
      <c r="N4" s="69"/>
      <c r="O4" s="25"/>
      <c r="P4" s="25"/>
      <c r="Q4" s="25"/>
      <c r="R4" s="25"/>
      <c r="S4" s="25"/>
      <c r="T4" s="25"/>
      <c r="U4" s="25"/>
      <c r="V4" s="25"/>
      <c r="X4" s="27"/>
    </row>
    <row r="5" spans="1:42" ht="35" customHeight="1" thickBot="1">
      <c r="B5" s="82"/>
      <c r="C5" s="73"/>
      <c r="D5" s="130"/>
      <c r="E5" s="677" t="s">
        <v>538</v>
      </c>
      <c r="F5" s="678"/>
      <c r="G5" s="678"/>
      <c r="H5" s="678"/>
      <c r="I5" s="677" t="s">
        <v>539</v>
      </c>
      <c r="J5" s="678"/>
      <c r="K5" s="678"/>
      <c r="L5" s="678"/>
      <c r="M5" s="677" t="s">
        <v>540</v>
      </c>
      <c r="N5" s="678"/>
      <c r="O5" s="678"/>
      <c r="P5" s="679"/>
      <c r="Q5" s="680" t="s">
        <v>541</v>
      </c>
      <c r="R5" s="675" t="s">
        <v>542</v>
      </c>
      <c r="S5" s="675" t="s">
        <v>543</v>
      </c>
      <c r="T5" s="680" t="s">
        <v>544</v>
      </c>
      <c r="U5" s="675" t="s">
        <v>545</v>
      </c>
      <c r="V5" s="683" t="s">
        <v>546</v>
      </c>
      <c r="W5" s="685" t="s">
        <v>547</v>
      </c>
      <c r="X5" s="687" t="s">
        <v>548</v>
      </c>
    </row>
    <row r="6" spans="1:42" ht="69" customHeight="1" thickBot="1">
      <c r="B6" s="133" t="s">
        <v>412</v>
      </c>
      <c r="C6" s="84" t="s">
        <v>399</v>
      </c>
      <c r="D6" s="134" t="s">
        <v>413</v>
      </c>
      <c r="E6" s="131" t="s">
        <v>549</v>
      </c>
      <c r="F6" s="131" t="s">
        <v>550</v>
      </c>
      <c r="G6" s="131" t="s">
        <v>551</v>
      </c>
      <c r="H6" s="131" t="s">
        <v>552</v>
      </c>
      <c r="I6" s="131" t="s">
        <v>549</v>
      </c>
      <c r="J6" s="131" t="s">
        <v>550</v>
      </c>
      <c r="K6" s="131" t="s">
        <v>551</v>
      </c>
      <c r="L6" s="131" t="s">
        <v>552</v>
      </c>
      <c r="M6" s="131" t="s">
        <v>549</v>
      </c>
      <c r="N6" s="131" t="s">
        <v>553</v>
      </c>
      <c r="O6" s="131" t="s">
        <v>551</v>
      </c>
      <c r="P6" s="132" t="s">
        <v>554</v>
      </c>
      <c r="Q6" s="681"/>
      <c r="R6" s="676"/>
      <c r="S6" s="676"/>
      <c r="T6" s="682"/>
      <c r="U6" s="676"/>
      <c r="V6" s="684"/>
      <c r="W6" s="686"/>
      <c r="X6" s="688"/>
    </row>
    <row r="7" spans="1:42" ht="15">
      <c r="A7" s="70"/>
      <c r="B7" s="376" t="s">
        <v>227</v>
      </c>
      <c r="C7" s="377" t="s">
        <v>228</v>
      </c>
      <c r="D7" s="377" t="s">
        <v>105</v>
      </c>
      <c r="E7" s="378">
        <v>88</v>
      </c>
      <c r="F7" s="378">
        <v>82</v>
      </c>
      <c r="G7" s="378">
        <v>2656</v>
      </c>
      <c r="H7" s="378">
        <v>33354</v>
      </c>
      <c r="I7" s="378">
        <v>361</v>
      </c>
      <c r="J7" s="378">
        <v>119</v>
      </c>
      <c r="K7" s="378">
        <v>4037</v>
      </c>
      <c r="L7" s="378">
        <v>454533</v>
      </c>
      <c r="M7" s="378">
        <v>62</v>
      </c>
      <c r="N7" s="378">
        <v>12</v>
      </c>
      <c r="O7" s="378">
        <v>136</v>
      </c>
      <c r="P7" s="378">
        <v>101222</v>
      </c>
      <c r="Q7" s="378">
        <v>511</v>
      </c>
      <c r="R7" s="378">
        <v>213</v>
      </c>
      <c r="S7" s="378">
        <v>6829</v>
      </c>
      <c r="T7" s="406">
        <f>SUM(L7,P7,H7)</f>
        <v>589109</v>
      </c>
      <c r="U7" s="378">
        <v>30478</v>
      </c>
      <c r="V7" s="378">
        <v>3018</v>
      </c>
      <c r="W7" s="377" t="s">
        <v>555</v>
      </c>
      <c r="X7" s="379" t="s">
        <v>556</v>
      </c>
      <c r="AP7" s="6">
        <v>33496</v>
      </c>
    </row>
    <row r="8" spans="1:42" ht="15">
      <c r="A8" s="70"/>
      <c r="B8" s="380" t="s">
        <v>78</v>
      </c>
      <c r="C8" s="381" t="s">
        <v>79</v>
      </c>
      <c r="D8" s="381" t="s">
        <v>80</v>
      </c>
      <c r="E8" s="275">
        <v>113</v>
      </c>
      <c r="F8" s="275">
        <v>37</v>
      </c>
      <c r="G8" s="275">
        <v>709</v>
      </c>
      <c r="H8" s="275">
        <v>26780</v>
      </c>
      <c r="I8" s="275">
        <v>198</v>
      </c>
      <c r="J8" s="275">
        <v>38</v>
      </c>
      <c r="K8" s="275">
        <v>1432</v>
      </c>
      <c r="L8" s="275">
        <v>81175</v>
      </c>
      <c r="M8" s="275">
        <v>47</v>
      </c>
      <c r="N8" s="275">
        <v>25</v>
      </c>
      <c r="O8" s="275">
        <v>165</v>
      </c>
      <c r="P8" s="275">
        <v>13705</v>
      </c>
      <c r="Q8" s="275">
        <v>358</v>
      </c>
      <c r="R8" s="275">
        <v>100</v>
      </c>
      <c r="S8" s="275">
        <v>2306</v>
      </c>
      <c r="T8" s="406">
        <f t="shared" ref="T8:T71" si="0">SUM(L8,P8,H8)</f>
        <v>121660</v>
      </c>
      <c r="U8" s="275">
        <v>4805</v>
      </c>
      <c r="V8" s="275">
        <v>510</v>
      </c>
      <c r="W8" s="381" t="s">
        <v>557</v>
      </c>
      <c r="X8" s="382" t="s">
        <v>558</v>
      </c>
      <c r="AP8" s="6">
        <v>5315</v>
      </c>
    </row>
    <row r="9" spans="1:42" ht="15">
      <c r="A9" s="70"/>
      <c r="B9" s="380" t="s">
        <v>103</v>
      </c>
      <c r="C9" s="381" t="s">
        <v>104</v>
      </c>
      <c r="D9" s="381" t="s">
        <v>105</v>
      </c>
      <c r="E9" s="275">
        <v>146</v>
      </c>
      <c r="F9" s="275">
        <v>49</v>
      </c>
      <c r="G9" s="275">
        <v>1053</v>
      </c>
      <c r="H9" s="275">
        <v>113154</v>
      </c>
      <c r="I9" s="275">
        <v>192</v>
      </c>
      <c r="J9" s="275">
        <v>44</v>
      </c>
      <c r="K9" s="275">
        <v>1198</v>
      </c>
      <c r="L9" s="275">
        <v>179661</v>
      </c>
      <c r="M9" s="275">
        <v>84</v>
      </c>
      <c r="N9" s="275">
        <v>17</v>
      </c>
      <c r="O9" s="275">
        <v>68</v>
      </c>
      <c r="P9" s="275">
        <v>133879</v>
      </c>
      <c r="Q9" s="275">
        <v>422</v>
      </c>
      <c r="R9" s="275">
        <v>110</v>
      </c>
      <c r="S9" s="275">
        <v>2319</v>
      </c>
      <c r="T9" s="406">
        <f t="shared" si="0"/>
        <v>426694</v>
      </c>
      <c r="U9" s="275">
        <v>7540</v>
      </c>
      <c r="V9" s="275">
        <v>813</v>
      </c>
      <c r="W9" s="381" t="s">
        <v>557</v>
      </c>
      <c r="X9" s="382" t="s">
        <v>559</v>
      </c>
      <c r="AP9" s="6">
        <v>8353</v>
      </c>
    </row>
    <row r="10" spans="1:42" ht="15">
      <c r="A10" s="70"/>
      <c r="B10" s="380" t="s">
        <v>81</v>
      </c>
      <c r="C10" s="381" t="s">
        <v>82</v>
      </c>
      <c r="D10" s="381" t="s">
        <v>80</v>
      </c>
      <c r="E10" s="275">
        <v>473</v>
      </c>
      <c r="F10" s="275">
        <v>141</v>
      </c>
      <c r="G10" s="275">
        <v>5382</v>
      </c>
      <c r="H10" s="275">
        <v>205058</v>
      </c>
      <c r="I10" s="275">
        <v>1164</v>
      </c>
      <c r="J10" s="275">
        <v>268</v>
      </c>
      <c r="K10" s="275">
        <v>9196</v>
      </c>
      <c r="L10" s="275">
        <v>652513</v>
      </c>
      <c r="M10" s="275">
        <v>197</v>
      </c>
      <c r="N10" s="275">
        <v>37</v>
      </c>
      <c r="O10" s="275">
        <v>1608</v>
      </c>
      <c r="P10" s="275">
        <v>146097</v>
      </c>
      <c r="Q10" s="275">
        <v>1834</v>
      </c>
      <c r="R10" s="275">
        <v>446</v>
      </c>
      <c r="S10" s="275">
        <v>16186</v>
      </c>
      <c r="T10" s="406">
        <f t="shared" si="0"/>
        <v>1003668</v>
      </c>
      <c r="U10" s="275">
        <v>59311</v>
      </c>
      <c r="V10" s="275">
        <v>4656</v>
      </c>
      <c r="W10" s="381" t="s">
        <v>560</v>
      </c>
      <c r="X10" s="382" t="s">
        <v>556</v>
      </c>
      <c r="AP10" s="6">
        <v>63967</v>
      </c>
    </row>
    <row r="11" spans="1:42" ht="15">
      <c r="A11" s="70"/>
      <c r="B11" s="380" t="s">
        <v>83</v>
      </c>
      <c r="C11" s="381" t="s">
        <v>84</v>
      </c>
      <c r="D11" s="381" t="s">
        <v>80</v>
      </c>
      <c r="E11" s="275">
        <v>65</v>
      </c>
      <c r="F11" s="275">
        <v>40</v>
      </c>
      <c r="G11" s="275">
        <v>2000</v>
      </c>
      <c r="H11" s="275">
        <v>0</v>
      </c>
      <c r="I11" s="275">
        <v>20</v>
      </c>
      <c r="J11" s="275">
        <v>40</v>
      </c>
      <c r="K11" s="275">
        <v>80</v>
      </c>
      <c r="L11" s="275">
        <v>0</v>
      </c>
      <c r="M11" s="275">
        <v>1</v>
      </c>
      <c r="N11" s="275">
        <v>0</v>
      </c>
      <c r="O11" s="275">
        <v>2</v>
      </c>
      <c r="P11" s="275">
        <v>0</v>
      </c>
      <c r="Q11" s="275">
        <v>86</v>
      </c>
      <c r="R11" s="275">
        <v>80</v>
      </c>
      <c r="S11" s="275">
        <v>2082</v>
      </c>
      <c r="T11" s="406">
        <f t="shared" si="0"/>
        <v>0</v>
      </c>
      <c r="U11" s="275">
        <v>10216</v>
      </c>
      <c r="V11" s="275">
        <v>838</v>
      </c>
      <c r="W11" s="381" t="s">
        <v>557</v>
      </c>
      <c r="X11" s="382" t="s">
        <v>558</v>
      </c>
      <c r="AP11" s="6">
        <v>11054</v>
      </c>
    </row>
    <row r="12" spans="1:42" ht="15">
      <c r="A12" s="70"/>
      <c r="B12" s="380" t="s">
        <v>85</v>
      </c>
      <c r="C12" s="381" t="s">
        <v>86</v>
      </c>
      <c r="D12" s="381" t="s">
        <v>80</v>
      </c>
      <c r="E12" s="275">
        <v>0</v>
      </c>
      <c r="F12" s="275">
        <v>0</v>
      </c>
      <c r="G12" s="275">
        <v>0</v>
      </c>
      <c r="H12" s="275">
        <v>0</v>
      </c>
      <c r="I12" s="275">
        <v>405</v>
      </c>
      <c r="J12" s="275">
        <v>40</v>
      </c>
      <c r="K12" s="275">
        <v>931</v>
      </c>
      <c r="L12" s="275">
        <v>27398</v>
      </c>
      <c r="M12" s="275">
        <v>11</v>
      </c>
      <c r="N12" s="275">
        <v>0</v>
      </c>
      <c r="O12" s="275">
        <v>0</v>
      </c>
      <c r="P12" s="275">
        <v>0</v>
      </c>
      <c r="Q12" s="275">
        <v>416</v>
      </c>
      <c r="R12" s="275">
        <v>40</v>
      </c>
      <c r="S12" s="275">
        <v>931</v>
      </c>
      <c r="T12" s="406">
        <f t="shared" si="0"/>
        <v>27398</v>
      </c>
      <c r="U12" s="275">
        <v>6946</v>
      </c>
      <c r="V12" s="275">
        <v>497</v>
      </c>
      <c r="W12" s="381" t="s">
        <v>557</v>
      </c>
      <c r="X12" s="382" t="s">
        <v>250</v>
      </c>
      <c r="AP12" s="6">
        <v>7443</v>
      </c>
    </row>
    <row r="13" spans="1:42" ht="15">
      <c r="A13" s="70"/>
      <c r="B13" s="380" t="s">
        <v>106</v>
      </c>
      <c r="C13" s="381" t="s">
        <v>107</v>
      </c>
      <c r="D13" s="381" t="s">
        <v>105</v>
      </c>
      <c r="E13" s="275">
        <v>725</v>
      </c>
      <c r="F13" s="275">
        <v>12</v>
      </c>
      <c r="G13" s="275">
        <v>782</v>
      </c>
      <c r="H13" s="381" t="s">
        <v>250</v>
      </c>
      <c r="I13" s="275">
        <v>205</v>
      </c>
      <c r="J13" s="275">
        <v>12</v>
      </c>
      <c r="K13" s="275">
        <v>210</v>
      </c>
      <c r="L13" s="381" t="s">
        <v>250</v>
      </c>
      <c r="M13" s="275">
        <v>0</v>
      </c>
      <c r="N13" s="275">
        <v>0</v>
      </c>
      <c r="O13" s="275">
        <v>18</v>
      </c>
      <c r="P13" s="381" t="s">
        <v>250</v>
      </c>
      <c r="Q13" s="275">
        <v>930</v>
      </c>
      <c r="R13" s="275">
        <v>24</v>
      </c>
      <c r="S13" s="275">
        <v>1010</v>
      </c>
      <c r="T13" s="406">
        <f t="shared" si="0"/>
        <v>0</v>
      </c>
      <c r="U13" s="275">
        <v>2472</v>
      </c>
      <c r="V13" s="275">
        <v>231</v>
      </c>
      <c r="W13" s="381" t="s">
        <v>557</v>
      </c>
      <c r="X13" s="382" t="s">
        <v>558</v>
      </c>
      <c r="AP13" s="6">
        <v>2703</v>
      </c>
    </row>
    <row r="14" spans="1:42" ht="15">
      <c r="A14" s="70"/>
      <c r="B14" s="380" t="s">
        <v>164</v>
      </c>
      <c r="C14" s="381" t="s">
        <v>165</v>
      </c>
      <c r="D14" s="381" t="s">
        <v>105</v>
      </c>
      <c r="E14" s="275">
        <v>50</v>
      </c>
      <c r="F14" s="275">
        <v>24</v>
      </c>
      <c r="G14" s="275">
        <v>885</v>
      </c>
      <c r="H14" s="275">
        <v>10800</v>
      </c>
      <c r="I14" s="275">
        <v>141</v>
      </c>
      <c r="J14" s="275">
        <v>21</v>
      </c>
      <c r="K14" s="275">
        <v>854</v>
      </c>
      <c r="L14" s="275">
        <v>21600</v>
      </c>
      <c r="M14" s="275">
        <v>42</v>
      </c>
      <c r="N14" s="275">
        <v>1</v>
      </c>
      <c r="O14" s="275">
        <v>57</v>
      </c>
      <c r="P14" s="275">
        <v>5200</v>
      </c>
      <c r="Q14" s="275">
        <v>233</v>
      </c>
      <c r="R14" s="275">
        <v>46</v>
      </c>
      <c r="S14" s="275">
        <v>1796</v>
      </c>
      <c r="T14" s="406">
        <f t="shared" si="0"/>
        <v>37600</v>
      </c>
      <c r="U14" s="275">
        <v>14406</v>
      </c>
      <c r="V14" s="275">
        <v>1239</v>
      </c>
      <c r="W14" s="381" t="s">
        <v>557</v>
      </c>
      <c r="X14" s="382" t="s">
        <v>558</v>
      </c>
      <c r="AP14" s="6">
        <v>15645</v>
      </c>
    </row>
    <row r="15" spans="1:42" ht="15">
      <c r="A15" s="70"/>
      <c r="B15" s="380" t="s">
        <v>108</v>
      </c>
      <c r="C15" s="381" t="s">
        <v>109</v>
      </c>
      <c r="D15" s="381" t="s">
        <v>105</v>
      </c>
      <c r="E15" s="275">
        <v>267</v>
      </c>
      <c r="F15" s="275">
        <v>50</v>
      </c>
      <c r="G15" s="275">
        <v>2101</v>
      </c>
      <c r="H15" s="275">
        <v>7107</v>
      </c>
      <c r="I15" s="275">
        <v>425</v>
      </c>
      <c r="J15" s="275">
        <v>98</v>
      </c>
      <c r="K15" s="275">
        <v>1872</v>
      </c>
      <c r="L15" s="275">
        <v>40220</v>
      </c>
      <c r="M15" s="275">
        <v>43</v>
      </c>
      <c r="N15" s="275">
        <v>18</v>
      </c>
      <c r="O15" s="275">
        <v>107</v>
      </c>
      <c r="P15" s="275">
        <v>2028</v>
      </c>
      <c r="Q15" s="275">
        <v>735</v>
      </c>
      <c r="R15" s="275">
        <v>166</v>
      </c>
      <c r="S15" s="275">
        <v>4080</v>
      </c>
      <c r="T15" s="406">
        <f t="shared" si="0"/>
        <v>49355</v>
      </c>
      <c r="U15" s="275">
        <v>-1</v>
      </c>
      <c r="V15" s="275">
        <v>-1</v>
      </c>
      <c r="W15" s="381" t="s">
        <v>557</v>
      </c>
      <c r="X15" s="382" t="s">
        <v>558</v>
      </c>
      <c r="AP15" s="6">
        <v>-2</v>
      </c>
    </row>
    <row r="16" spans="1:42" ht="15">
      <c r="A16" s="70"/>
      <c r="B16" s="380" t="s">
        <v>110</v>
      </c>
      <c r="C16" s="381" t="s">
        <v>111</v>
      </c>
      <c r="D16" s="381" t="s">
        <v>105</v>
      </c>
      <c r="E16" s="275">
        <v>1841</v>
      </c>
      <c r="F16" s="275">
        <v>108</v>
      </c>
      <c r="G16" s="275">
        <v>2363</v>
      </c>
      <c r="H16" s="275">
        <v>0</v>
      </c>
      <c r="I16" s="275">
        <v>2798</v>
      </c>
      <c r="J16" s="275">
        <v>47</v>
      </c>
      <c r="K16" s="275">
        <v>1041</v>
      </c>
      <c r="L16" s="275">
        <v>0</v>
      </c>
      <c r="M16" s="275">
        <v>270</v>
      </c>
      <c r="N16" s="275">
        <v>6</v>
      </c>
      <c r="O16" s="275">
        <v>13</v>
      </c>
      <c r="P16" s="275">
        <v>0</v>
      </c>
      <c r="Q16" s="275">
        <v>4909</v>
      </c>
      <c r="R16" s="275">
        <v>161</v>
      </c>
      <c r="S16" s="275">
        <v>3417</v>
      </c>
      <c r="T16" s="406">
        <f t="shared" si="0"/>
        <v>0</v>
      </c>
      <c r="U16" s="275">
        <v>156382</v>
      </c>
      <c r="V16" s="275">
        <v>14237</v>
      </c>
      <c r="W16" s="381" t="s">
        <v>557</v>
      </c>
      <c r="X16" s="382" t="s">
        <v>556</v>
      </c>
      <c r="AP16" s="6">
        <v>170619</v>
      </c>
    </row>
    <row r="17" spans="1:42" ht="15">
      <c r="A17" s="70"/>
      <c r="B17" s="380" t="s">
        <v>112</v>
      </c>
      <c r="C17" s="381" t="s">
        <v>113</v>
      </c>
      <c r="D17" s="381" t="s">
        <v>105</v>
      </c>
      <c r="E17" s="275">
        <v>150</v>
      </c>
      <c r="F17" s="275">
        <v>86</v>
      </c>
      <c r="G17" s="275">
        <v>2437</v>
      </c>
      <c r="H17" s="275">
        <v>51453</v>
      </c>
      <c r="I17" s="275">
        <v>215</v>
      </c>
      <c r="J17" s="275">
        <v>62</v>
      </c>
      <c r="K17" s="275">
        <v>2122</v>
      </c>
      <c r="L17" s="275">
        <v>99140</v>
      </c>
      <c r="M17" s="275">
        <v>82</v>
      </c>
      <c r="N17" s="275">
        <v>34</v>
      </c>
      <c r="O17" s="275">
        <v>841</v>
      </c>
      <c r="P17" s="275">
        <v>0</v>
      </c>
      <c r="Q17" s="275">
        <v>447</v>
      </c>
      <c r="R17" s="275">
        <v>182</v>
      </c>
      <c r="S17" s="275">
        <v>5400</v>
      </c>
      <c r="T17" s="406">
        <f t="shared" si="0"/>
        <v>150593</v>
      </c>
      <c r="U17" s="275">
        <v>24372</v>
      </c>
      <c r="V17" s="275">
        <v>2885</v>
      </c>
      <c r="W17" s="381" t="s">
        <v>555</v>
      </c>
      <c r="X17" s="382" t="s">
        <v>558</v>
      </c>
      <c r="AP17" s="6">
        <v>27257</v>
      </c>
    </row>
    <row r="18" spans="1:42" ht="15">
      <c r="A18" s="70"/>
      <c r="B18" s="380" t="s">
        <v>114</v>
      </c>
      <c r="C18" s="381" t="s">
        <v>115</v>
      </c>
      <c r="D18" s="381" t="s">
        <v>105</v>
      </c>
      <c r="E18" s="275">
        <v>542</v>
      </c>
      <c r="F18" s="275">
        <v>298</v>
      </c>
      <c r="G18" s="275">
        <v>7682</v>
      </c>
      <c r="H18" s="275">
        <v>194859</v>
      </c>
      <c r="I18" s="275">
        <v>1270</v>
      </c>
      <c r="J18" s="275">
        <v>84</v>
      </c>
      <c r="K18" s="275">
        <v>2570</v>
      </c>
      <c r="L18" s="275">
        <v>593289</v>
      </c>
      <c r="M18" s="275">
        <v>455</v>
      </c>
      <c r="N18" s="275">
        <v>51</v>
      </c>
      <c r="O18" s="275">
        <v>532</v>
      </c>
      <c r="P18" s="275">
        <v>354941</v>
      </c>
      <c r="Q18" s="275">
        <v>2267</v>
      </c>
      <c r="R18" s="275">
        <v>433</v>
      </c>
      <c r="S18" s="275">
        <v>10784</v>
      </c>
      <c r="T18" s="406">
        <f t="shared" si="0"/>
        <v>1143089</v>
      </c>
      <c r="U18" s="275">
        <v>144032</v>
      </c>
      <c r="V18" s="275">
        <v>14698</v>
      </c>
      <c r="W18" s="381" t="s">
        <v>555</v>
      </c>
      <c r="X18" s="382" t="s">
        <v>558</v>
      </c>
      <c r="AP18" s="6">
        <v>158730</v>
      </c>
    </row>
    <row r="19" spans="1:42" ht="15">
      <c r="A19" s="70"/>
      <c r="B19" s="380" t="s">
        <v>116</v>
      </c>
      <c r="C19" s="381" t="s">
        <v>117</v>
      </c>
      <c r="D19" s="381" t="s">
        <v>105</v>
      </c>
      <c r="E19" s="275">
        <v>395</v>
      </c>
      <c r="F19" s="275">
        <v>29</v>
      </c>
      <c r="G19" s="275">
        <v>876</v>
      </c>
      <c r="H19" s="275">
        <v>186729</v>
      </c>
      <c r="I19" s="275">
        <v>579</v>
      </c>
      <c r="J19" s="275">
        <v>102</v>
      </c>
      <c r="K19" s="275">
        <v>4115</v>
      </c>
      <c r="L19" s="275">
        <v>335381</v>
      </c>
      <c r="M19" s="275">
        <v>0</v>
      </c>
      <c r="N19" s="275">
        <v>26</v>
      </c>
      <c r="O19" s="275">
        <v>138</v>
      </c>
      <c r="P19" s="275">
        <v>178080</v>
      </c>
      <c r="Q19" s="275">
        <v>974</v>
      </c>
      <c r="R19" s="275">
        <v>157</v>
      </c>
      <c r="S19" s="275">
        <v>5129</v>
      </c>
      <c r="T19" s="406">
        <f t="shared" si="0"/>
        <v>700190</v>
      </c>
      <c r="U19" s="275">
        <v>33501</v>
      </c>
      <c r="V19" s="275">
        <v>5109</v>
      </c>
      <c r="W19" s="381" t="s">
        <v>557</v>
      </c>
      <c r="X19" s="382" t="s">
        <v>561</v>
      </c>
      <c r="AP19" s="6">
        <v>38610</v>
      </c>
    </row>
    <row r="20" spans="1:42" ht="15">
      <c r="A20" s="70"/>
      <c r="B20" s="380" t="s">
        <v>248</v>
      </c>
      <c r="C20" s="283" t="s">
        <v>615</v>
      </c>
      <c r="D20" s="381" t="s">
        <v>105</v>
      </c>
      <c r="E20" s="275">
        <v>54</v>
      </c>
      <c r="F20" s="275">
        <v>0</v>
      </c>
      <c r="G20" s="275">
        <v>0</v>
      </c>
      <c r="H20" s="275">
        <v>0</v>
      </c>
      <c r="I20" s="275">
        <v>278</v>
      </c>
      <c r="J20" s="275">
        <v>8</v>
      </c>
      <c r="K20" s="275">
        <v>1182</v>
      </c>
      <c r="L20" s="275">
        <v>99360</v>
      </c>
      <c r="M20" s="275">
        <v>52</v>
      </c>
      <c r="N20" s="275">
        <v>0</v>
      </c>
      <c r="O20" s="275">
        <v>0</v>
      </c>
      <c r="P20" s="275">
        <v>63360</v>
      </c>
      <c r="Q20" s="275">
        <v>384</v>
      </c>
      <c r="R20" s="275">
        <v>8</v>
      </c>
      <c r="S20" s="275">
        <v>1182</v>
      </c>
      <c r="T20" s="406">
        <f t="shared" si="0"/>
        <v>162720</v>
      </c>
      <c r="U20" s="275">
        <v>23681</v>
      </c>
      <c r="V20" s="275">
        <v>2884</v>
      </c>
      <c r="W20" s="381" t="s">
        <v>557</v>
      </c>
      <c r="X20" s="382" t="s">
        <v>556</v>
      </c>
      <c r="AP20" s="6">
        <v>26565</v>
      </c>
    </row>
    <row r="21" spans="1:42" ht="15">
      <c r="A21" s="70"/>
      <c r="B21" s="380" t="s">
        <v>235</v>
      </c>
      <c r="C21" s="381" t="s">
        <v>236</v>
      </c>
      <c r="D21" s="381" t="s">
        <v>105</v>
      </c>
      <c r="E21" s="275">
        <v>59</v>
      </c>
      <c r="F21" s="275">
        <v>4</v>
      </c>
      <c r="G21" s="275">
        <v>53</v>
      </c>
      <c r="H21" s="275">
        <v>1382</v>
      </c>
      <c r="I21" s="275">
        <v>112</v>
      </c>
      <c r="J21" s="275">
        <v>18</v>
      </c>
      <c r="K21" s="275">
        <v>894</v>
      </c>
      <c r="L21" s="275">
        <v>33047</v>
      </c>
      <c r="M21" s="275">
        <v>10</v>
      </c>
      <c r="N21" s="275">
        <v>8</v>
      </c>
      <c r="O21" s="275">
        <v>31</v>
      </c>
      <c r="P21" s="275">
        <v>758</v>
      </c>
      <c r="Q21" s="275">
        <v>181</v>
      </c>
      <c r="R21" s="275">
        <v>30</v>
      </c>
      <c r="S21" s="275">
        <v>978</v>
      </c>
      <c r="T21" s="406">
        <f t="shared" si="0"/>
        <v>35187</v>
      </c>
      <c r="U21" s="275">
        <v>3088</v>
      </c>
      <c r="V21" s="275">
        <v>317</v>
      </c>
      <c r="W21" s="381" t="s">
        <v>557</v>
      </c>
      <c r="X21" s="382" t="s">
        <v>558</v>
      </c>
      <c r="AP21" s="6">
        <v>3405</v>
      </c>
    </row>
    <row r="22" spans="1:42" ht="15">
      <c r="A22" s="70"/>
      <c r="B22" s="380" t="s">
        <v>118</v>
      </c>
      <c r="C22" s="381" t="s">
        <v>119</v>
      </c>
      <c r="D22" s="381" t="s">
        <v>105</v>
      </c>
      <c r="E22" s="275">
        <v>457</v>
      </c>
      <c r="F22" s="275">
        <v>143</v>
      </c>
      <c r="G22" s="275">
        <v>2896</v>
      </c>
      <c r="H22" s="275">
        <v>53785</v>
      </c>
      <c r="I22" s="275">
        <v>793</v>
      </c>
      <c r="J22" s="275">
        <v>79</v>
      </c>
      <c r="K22" s="275">
        <v>2322</v>
      </c>
      <c r="L22" s="275">
        <v>154891</v>
      </c>
      <c r="M22" s="275">
        <v>263</v>
      </c>
      <c r="N22" s="275">
        <v>30</v>
      </c>
      <c r="O22" s="275">
        <v>179</v>
      </c>
      <c r="P22" s="275">
        <v>43128</v>
      </c>
      <c r="Q22" s="275">
        <v>1513</v>
      </c>
      <c r="R22" s="275">
        <v>252</v>
      </c>
      <c r="S22" s="275">
        <v>5397</v>
      </c>
      <c r="T22" s="406">
        <f t="shared" si="0"/>
        <v>251804</v>
      </c>
      <c r="U22" s="275">
        <v>42484</v>
      </c>
      <c r="V22" s="275">
        <v>3569</v>
      </c>
      <c r="W22" s="381" t="s">
        <v>555</v>
      </c>
      <c r="X22" s="382" t="s">
        <v>558</v>
      </c>
      <c r="AP22" s="6">
        <v>46053</v>
      </c>
    </row>
    <row r="23" spans="1:42" ht="15">
      <c r="A23" s="70"/>
      <c r="B23" s="380" t="s">
        <v>204</v>
      </c>
      <c r="C23" s="381" t="s">
        <v>205</v>
      </c>
      <c r="D23" s="381" t="s">
        <v>206</v>
      </c>
      <c r="E23" s="275">
        <v>639</v>
      </c>
      <c r="F23" s="275">
        <v>75</v>
      </c>
      <c r="G23" s="275">
        <v>2511</v>
      </c>
      <c r="H23" s="381" t="s">
        <v>250</v>
      </c>
      <c r="I23" s="275">
        <v>1637</v>
      </c>
      <c r="J23" s="275">
        <v>27</v>
      </c>
      <c r="K23" s="275">
        <v>1263</v>
      </c>
      <c r="L23" s="381" t="s">
        <v>250</v>
      </c>
      <c r="M23" s="275">
        <v>381</v>
      </c>
      <c r="N23" s="275">
        <v>0</v>
      </c>
      <c r="O23" s="275">
        <v>0</v>
      </c>
      <c r="P23" s="381" t="s">
        <v>250</v>
      </c>
      <c r="Q23" s="275">
        <v>2657</v>
      </c>
      <c r="R23" s="275">
        <v>102</v>
      </c>
      <c r="S23" s="275">
        <v>3774</v>
      </c>
      <c r="T23" s="406">
        <f t="shared" si="0"/>
        <v>0</v>
      </c>
      <c r="U23" s="275">
        <v>182120</v>
      </c>
      <c r="V23" s="275">
        <v>14715</v>
      </c>
      <c r="W23" s="381" t="s">
        <v>557</v>
      </c>
      <c r="X23" s="382" t="s">
        <v>559</v>
      </c>
      <c r="AP23" s="6">
        <v>196835</v>
      </c>
    </row>
    <row r="24" spans="1:42" ht="15">
      <c r="A24" s="70"/>
      <c r="B24" s="380" t="s">
        <v>162</v>
      </c>
      <c r="C24" s="381" t="s">
        <v>163</v>
      </c>
      <c r="D24" s="381" t="s">
        <v>105</v>
      </c>
      <c r="E24" s="275">
        <v>2727</v>
      </c>
      <c r="F24" s="275">
        <v>1007</v>
      </c>
      <c r="G24" s="275">
        <v>38581</v>
      </c>
      <c r="H24" s="275">
        <v>1096385</v>
      </c>
      <c r="I24" s="275">
        <v>7761</v>
      </c>
      <c r="J24" s="275">
        <v>854</v>
      </c>
      <c r="K24" s="275">
        <v>28682</v>
      </c>
      <c r="L24" s="275">
        <v>3914407</v>
      </c>
      <c r="M24" s="275">
        <v>1454</v>
      </c>
      <c r="N24" s="275">
        <v>463</v>
      </c>
      <c r="O24" s="275">
        <v>4902</v>
      </c>
      <c r="P24" s="275">
        <v>795944</v>
      </c>
      <c r="Q24" s="275">
        <v>11942</v>
      </c>
      <c r="R24" s="275">
        <v>2324</v>
      </c>
      <c r="S24" s="275">
        <v>72165</v>
      </c>
      <c r="T24" s="406">
        <f t="shared" si="0"/>
        <v>5806736</v>
      </c>
      <c r="U24" s="275">
        <v>676014</v>
      </c>
      <c r="V24" s="275">
        <v>86306</v>
      </c>
      <c r="W24" s="381" t="s">
        <v>555</v>
      </c>
      <c r="X24" s="382" t="s">
        <v>561</v>
      </c>
      <c r="AP24" s="6">
        <v>762320</v>
      </c>
    </row>
    <row r="25" spans="1:42" ht="15">
      <c r="A25" s="70"/>
      <c r="B25" s="380" t="s">
        <v>229</v>
      </c>
      <c r="C25" s="381" t="s">
        <v>230</v>
      </c>
      <c r="D25" s="381" t="s">
        <v>105</v>
      </c>
      <c r="E25" s="275">
        <v>54</v>
      </c>
      <c r="F25" s="275">
        <v>61</v>
      </c>
      <c r="G25" s="275">
        <v>1428</v>
      </c>
      <c r="H25" s="275">
        <v>45900</v>
      </c>
      <c r="I25" s="275">
        <v>129</v>
      </c>
      <c r="J25" s="275">
        <v>88</v>
      </c>
      <c r="K25" s="275">
        <v>1394</v>
      </c>
      <c r="L25" s="275">
        <v>115064</v>
      </c>
      <c r="M25" s="275">
        <v>21</v>
      </c>
      <c r="N25" s="275">
        <v>17</v>
      </c>
      <c r="O25" s="275">
        <v>143</v>
      </c>
      <c r="P25" s="275">
        <v>19530</v>
      </c>
      <c r="Q25" s="275">
        <v>204</v>
      </c>
      <c r="R25" s="275">
        <v>166</v>
      </c>
      <c r="S25" s="275">
        <v>2965</v>
      </c>
      <c r="T25" s="406">
        <f t="shared" si="0"/>
        <v>180494</v>
      </c>
      <c r="U25" s="275">
        <v>21506</v>
      </c>
      <c r="V25" s="275">
        <v>1691</v>
      </c>
      <c r="W25" s="381" t="s">
        <v>557</v>
      </c>
      <c r="X25" s="382" t="s">
        <v>558</v>
      </c>
      <c r="AP25" s="6">
        <v>23197</v>
      </c>
    </row>
    <row r="26" spans="1:42" ht="15">
      <c r="A26" s="70"/>
      <c r="B26" s="380" t="s">
        <v>120</v>
      </c>
      <c r="C26" s="381" t="s">
        <v>121</v>
      </c>
      <c r="D26" s="381" t="s">
        <v>105</v>
      </c>
      <c r="E26" s="275">
        <v>69</v>
      </c>
      <c r="F26" s="275">
        <v>20</v>
      </c>
      <c r="G26" s="275">
        <v>902</v>
      </c>
      <c r="H26" s="275">
        <v>7104</v>
      </c>
      <c r="I26" s="275">
        <v>96</v>
      </c>
      <c r="J26" s="275">
        <v>40</v>
      </c>
      <c r="K26" s="275">
        <v>1106</v>
      </c>
      <c r="L26" s="275">
        <v>21714</v>
      </c>
      <c r="M26" s="275">
        <v>56</v>
      </c>
      <c r="N26" s="275">
        <v>26</v>
      </c>
      <c r="O26" s="275">
        <v>312</v>
      </c>
      <c r="P26" s="275">
        <v>3282</v>
      </c>
      <c r="Q26" s="275">
        <v>221</v>
      </c>
      <c r="R26" s="275">
        <v>86</v>
      </c>
      <c r="S26" s="275">
        <v>2320</v>
      </c>
      <c r="T26" s="406">
        <f t="shared" si="0"/>
        <v>32100</v>
      </c>
      <c r="U26" s="275">
        <v>16544</v>
      </c>
      <c r="V26" s="275">
        <v>1351</v>
      </c>
      <c r="W26" s="381" t="s">
        <v>557</v>
      </c>
      <c r="X26" s="382" t="s">
        <v>558</v>
      </c>
      <c r="AP26" s="6">
        <v>17895</v>
      </c>
    </row>
    <row r="27" spans="1:42" ht="15">
      <c r="A27" s="70"/>
      <c r="B27" s="380" t="s">
        <v>122</v>
      </c>
      <c r="C27" s="381" t="s">
        <v>123</v>
      </c>
      <c r="D27" s="381" t="s">
        <v>105</v>
      </c>
      <c r="E27" s="275">
        <v>94</v>
      </c>
      <c r="F27" s="275">
        <v>32</v>
      </c>
      <c r="G27" s="275">
        <v>98</v>
      </c>
      <c r="H27" s="275">
        <v>129</v>
      </c>
      <c r="I27" s="275">
        <v>73</v>
      </c>
      <c r="J27" s="275">
        <v>26</v>
      </c>
      <c r="K27" s="275">
        <v>78</v>
      </c>
      <c r="L27" s="275">
        <v>92</v>
      </c>
      <c r="M27" s="275">
        <v>11</v>
      </c>
      <c r="N27" s="275">
        <v>5</v>
      </c>
      <c r="O27" s="275">
        <v>13</v>
      </c>
      <c r="P27" s="275">
        <v>0</v>
      </c>
      <c r="Q27" s="275">
        <v>178</v>
      </c>
      <c r="R27" s="275">
        <v>63</v>
      </c>
      <c r="S27" s="275">
        <v>189</v>
      </c>
      <c r="T27" s="406">
        <f t="shared" si="0"/>
        <v>221</v>
      </c>
      <c r="U27" s="275">
        <v>2783</v>
      </c>
      <c r="V27" s="275">
        <v>2337</v>
      </c>
      <c r="W27" s="381" t="s">
        <v>557</v>
      </c>
      <c r="X27" s="382" t="s">
        <v>558</v>
      </c>
      <c r="AP27" s="6">
        <v>5120</v>
      </c>
    </row>
    <row r="28" spans="1:42" ht="15">
      <c r="A28" s="70"/>
      <c r="B28" s="380" t="s">
        <v>87</v>
      </c>
      <c r="C28" s="381" t="s">
        <v>88</v>
      </c>
      <c r="D28" s="381" t="s">
        <v>80</v>
      </c>
      <c r="E28" s="275">
        <v>313</v>
      </c>
      <c r="F28" s="275">
        <v>114</v>
      </c>
      <c r="G28" s="275">
        <v>4131</v>
      </c>
      <c r="H28" s="275">
        <v>111675</v>
      </c>
      <c r="I28" s="275">
        <v>789</v>
      </c>
      <c r="J28" s="275">
        <v>80</v>
      </c>
      <c r="K28" s="275">
        <v>2424</v>
      </c>
      <c r="L28" s="275">
        <v>254654</v>
      </c>
      <c r="M28" s="275">
        <v>109</v>
      </c>
      <c r="N28" s="275">
        <v>39</v>
      </c>
      <c r="O28" s="275">
        <v>331</v>
      </c>
      <c r="P28" s="275">
        <v>156005</v>
      </c>
      <c r="Q28" s="275">
        <v>1211</v>
      </c>
      <c r="R28" s="275">
        <v>233</v>
      </c>
      <c r="S28" s="275">
        <v>6886</v>
      </c>
      <c r="T28" s="406">
        <f t="shared" si="0"/>
        <v>522334</v>
      </c>
      <c r="U28" s="275">
        <v>27510</v>
      </c>
      <c r="V28" s="275">
        <v>2940</v>
      </c>
      <c r="W28" s="381" t="s">
        <v>557</v>
      </c>
      <c r="X28" s="382" t="s">
        <v>558</v>
      </c>
      <c r="AP28" s="6">
        <v>30450</v>
      </c>
    </row>
    <row r="29" spans="1:42" ht="15">
      <c r="A29" s="70"/>
      <c r="B29" s="380" t="s">
        <v>124</v>
      </c>
      <c r="C29" s="381" t="s">
        <v>125</v>
      </c>
      <c r="D29" s="381" t="s">
        <v>105</v>
      </c>
      <c r="E29" s="275">
        <v>382</v>
      </c>
      <c r="F29" s="275">
        <v>243</v>
      </c>
      <c r="G29" s="275">
        <v>7070</v>
      </c>
      <c r="H29" s="275">
        <v>401123</v>
      </c>
      <c r="I29" s="275">
        <v>954</v>
      </c>
      <c r="J29" s="275">
        <v>164</v>
      </c>
      <c r="K29" s="275">
        <v>5068</v>
      </c>
      <c r="L29" s="275">
        <v>987843</v>
      </c>
      <c r="M29" s="275">
        <v>231</v>
      </c>
      <c r="N29" s="275">
        <v>88</v>
      </c>
      <c r="O29" s="275">
        <v>1207</v>
      </c>
      <c r="P29" s="275">
        <v>316564</v>
      </c>
      <c r="Q29" s="275">
        <v>1567</v>
      </c>
      <c r="R29" s="275">
        <v>495</v>
      </c>
      <c r="S29" s="275">
        <v>13345</v>
      </c>
      <c r="T29" s="406">
        <f t="shared" si="0"/>
        <v>1705530</v>
      </c>
      <c r="U29" s="275">
        <v>133059</v>
      </c>
      <c r="V29" s="275">
        <v>20198</v>
      </c>
      <c r="W29" s="381" t="s">
        <v>555</v>
      </c>
      <c r="X29" s="382" t="s">
        <v>556</v>
      </c>
      <c r="AP29" s="6">
        <v>153257</v>
      </c>
    </row>
    <row r="30" spans="1:42" ht="15">
      <c r="A30" s="70"/>
      <c r="B30" s="380" t="s">
        <v>126</v>
      </c>
      <c r="C30" s="381" t="s">
        <v>127</v>
      </c>
      <c r="D30" s="381" t="s">
        <v>105</v>
      </c>
      <c r="E30" s="275">
        <v>425</v>
      </c>
      <c r="F30" s="275">
        <v>112</v>
      </c>
      <c r="G30" s="275">
        <v>3046</v>
      </c>
      <c r="H30" s="275">
        <v>114945</v>
      </c>
      <c r="I30" s="275">
        <v>667</v>
      </c>
      <c r="J30" s="275">
        <v>99</v>
      </c>
      <c r="K30" s="275">
        <v>3253</v>
      </c>
      <c r="L30" s="275">
        <v>198459</v>
      </c>
      <c r="M30" s="275">
        <v>182</v>
      </c>
      <c r="N30" s="275">
        <v>48</v>
      </c>
      <c r="O30" s="275">
        <v>1104</v>
      </c>
      <c r="P30" s="275">
        <v>80526</v>
      </c>
      <c r="Q30" s="275">
        <v>1274</v>
      </c>
      <c r="R30" s="275">
        <v>259</v>
      </c>
      <c r="S30" s="275">
        <v>7403</v>
      </c>
      <c r="T30" s="406">
        <f t="shared" si="0"/>
        <v>393930</v>
      </c>
      <c r="U30" s="275">
        <v>42981</v>
      </c>
      <c r="V30" s="275">
        <v>5403</v>
      </c>
      <c r="W30" s="381" t="s">
        <v>557</v>
      </c>
      <c r="X30" s="382" t="s">
        <v>558</v>
      </c>
      <c r="AP30" s="6">
        <v>48384</v>
      </c>
    </row>
    <row r="31" spans="1:42" ht="15">
      <c r="A31" s="70"/>
      <c r="B31" s="380" t="s">
        <v>128</v>
      </c>
      <c r="C31" s="381" t="s">
        <v>129</v>
      </c>
      <c r="D31" s="381" t="s">
        <v>105</v>
      </c>
      <c r="E31" s="275">
        <v>50</v>
      </c>
      <c r="F31" s="275">
        <v>27</v>
      </c>
      <c r="G31" s="275">
        <v>907</v>
      </c>
      <c r="H31" s="275">
        <v>32400</v>
      </c>
      <c r="I31" s="275">
        <v>357</v>
      </c>
      <c r="J31" s="275">
        <v>32</v>
      </c>
      <c r="K31" s="275">
        <v>867</v>
      </c>
      <c r="L31" s="275">
        <v>26300</v>
      </c>
      <c r="M31" s="275">
        <v>90</v>
      </c>
      <c r="N31" s="275">
        <v>37</v>
      </c>
      <c r="O31" s="275">
        <v>434</v>
      </c>
      <c r="P31" s="275">
        <v>9378</v>
      </c>
      <c r="Q31" s="275">
        <v>497</v>
      </c>
      <c r="R31" s="275">
        <v>96</v>
      </c>
      <c r="S31" s="275">
        <v>2208</v>
      </c>
      <c r="T31" s="406">
        <f t="shared" si="0"/>
        <v>68078</v>
      </c>
      <c r="U31" s="275">
        <v>8860</v>
      </c>
      <c r="V31" s="275">
        <v>586</v>
      </c>
      <c r="W31" s="381" t="s">
        <v>557</v>
      </c>
      <c r="X31" s="382" t="s">
        <v>558</v>
      </c>
      <c r="AP31" s="6">
        <v>9446</v>
      </c>
    </row>
    <row r="32" spans="1:42" ht="15">
      <c r="A32" s="70"/>
      <c r="B32" s="380" t="s">
        <v>130</v>
      </c>
      <c r="C32" s="381" t="s">
        <v>131</v>
      </c>
      <c r="D32" s="381" t="s">
        <v>105</v>
      </c>
      <c r="E32" s="275">
        <v>0</v>
      </c>
      <c r="F32" s="275">
        <v>36</v>
      </c>
      <c r="G32" s="275">
        <v>533</v>
      </c>
      <c r="H32" s="275">
        <v>0</v>
      </c>
      <c r="I32" s="275">
        <v>0</v>
      </c>
      <c r="J32" s="275">
        <v>8</v>
      </c>
      <c r="K32" s="275">
        <v>648</v>
      </c>
      <c r="L32" s="275">
        <v>0</v>
      </c>
      <c r="M32" s="275">
        <v>0</v>
      </c>
      <c r="N32" s="275">
        <v>0</v>
      </c>
      <c r="O32" s="275">
        <v>0</v>
      </c>
      <c r="P32" s="275">
        <v>0</v>
      </c>
      <c r="Q32" s="275">
        <v>0</v>
      </c>
      <c r="R32" s="275">
        <v>44</v>
      </c>
      <c r="S32" s="275">
        <v>1181</v>
      </c>
      <c r="T32" s="406">
        <f t="shared" si="0"/>
        <v>0</v>
      </c>
      <c r="U32" s="275">
        <v>0</v>
      </c>
      <c r="V32" s="275">
        <v>0</v>
      </c>
      <c r="W32" s="381" t="s">
        <v>557</v>
      </c>
      <c r="X32" s="382" t="s">
        <v>559</v>
      </c>
      <c r="AP32" s="6">
        <v>0</v>
      </c>
    </row>
    <row r="33" spans="1:42" ht="15">
      <c r="A33" s="70"/>
      <c r="B33" s="380" t="s">
        <v>132</v>
      </c>
      <c r="C33" s="381" t="s">
        <v>133</v>
      </c>
      <c r="D33" s="381" t="s">
        <v>105</v>
      </c>
      <c r="E33" s="381" t="s">
        <v>250</v>
      </c>
      <c r="F33" s="275">
        <v>419</v>
      </c>
      <c r="G33" s="275">
        <v>11500</v>
      </c>
      <c r="H33" s="381" t="s">
        <v>250</v>
      </c>
      <c r="I33" s="381" t="s">
        <v>250</v>
      </c>
      <c r="J33" s="275">
        <v>297</v>
      </c>
      <c r="K33" s="275">
        <v>9319</v>
      </c>
      <c r="L33" s="381" t="s">
        <v>250</v>
      </c>
      <c r="M33" s="381" t="s">
        <v>250</v>
      </c>
      <c r="N33" s="275">
        <v>107</v>
      </c>
      <c r="O33" s="275">
        <v>674</v>
      </c>
      <c r="P33" s="381" t="s">
        <v>250</v>
      </c>
      <c r="Q33" s="381" t="s">
        <v>250</v>
      </c>
      <c r="R33" s="275">
        <v>823</v>
      </c>
      <c r="S33" s="275">
        <v>21493</v>
      </c>
      <c r="T33" s="406">
        <f t="shared" si="0"/>
        <v>0</v>
      </c>
      <c r="U33" s="275">
        <v>172686</v>
      </c>
      <c r="V33" s="275">
        <v>14415</v>
      </c>
      <c r="W33" s="381" t="s">
        <v>557</v>
      </c>
      <c r="X33" s="382" t="s">
        <v>558</v>
      </c>
      <c r="AP33" s="6">
        <v>187101</v>
      </c>
    </row>
    <row r="34" spans="1:42" ht="15">
      <c r="A34" s="70"/>
      <c r="B34" s="380" t="s">
        <v>89</v>
      </c>
      <c r="C34" s="381" t="s">
        <v>90</v>
      </c>
      <c r="D34" s="381" t="s">
        <v>80</v>
      </c>
      <c r="E34" s="275">
        <v>193</v>
      </c>
      <c r="F34" s="275">
        <v>45</v>
      </c>
      <c r="G34" s="275">
        <v>872</v>
      </c>
      <c r="H34" s="275">
        <v>183640</v>
      </c>
      <c r="I34" s="275">
        <v>577</v>
      </c>
      <c r="J34" s="275">
        <v>101</v>
      </c>
      <c r="K34" s="275">
        <v>2103</v>
      </c>
      <c r="L34" s="275">
        <v>632192</v>
      </c>
      <c r="M34" s="275">
        <v>200</v>
      </c>
      <c r="N34" s="275">
        <v>27</v>
      </c>
      <c r="O34" s="275">
        <v>326</v>
      </c>
      <c r="P34" s="275">
        <v>148881</v>
      </c>
      <c r="Q34" s="275">
        <v>970</v>
      </c>
      <c r="R34" s="275">
        <v>173</v>
      </c>
      <c r="S34" s="275">
        <v>3301</v>
      </c>
      <c r="T34" s="406">
        <f t="shared" si="0"/>
        <v>964713</v>
      </c>
      <c r="U34" s="275">
        <v>51232</v>
      </c>
      <c r="V34" s="275">
        <v>2536</v>
      </c>
      <c r="W34" s="381" t="s">
        <v>557</v>
      </c>
      <c r="X34" s="382" t="s">
        <v>558</v>
      </c>
      <c r="AP34" s="6">
        <v>53768</v>
      </c>
    </row>
    <row r="35" spans="1:42" ht="15">
      <c r="A35" s="70"/>
      <c r="B35" s="380" t="s">
        <v>134</v>
      </c>
      <c r="C35" s="381" t="s">
        <v>135</v>
      </c>
      <c r="D35" s="381" t="s">
        <v>105</v>
      </c>
      <c r="E35" s="275">
        <v>85</v>
      </c>
      <c r="F35" s="275">
        <v>24</v>
      </c>
      <c r="G35" s="275">
        <v>843</v>
      </c>
      <c r="H35" s="275">
        <v>1820</v>
      </c>
      <c r="I35" s="275">
        <v>330</v>
      </c>
      <c r="J35" s="275">
        <v>40</v>
      </c>
      <c r="K35" s="275">
        <v>1520</v>
      </c>
      <c r="L35" s="275">
        <v>24180</v>
      </c>
      <c r="M35" s="275">
        <v>28</v>
      </c>
      <c r="N35" s="275">
        <v>0</v>
      </c>
      <c r="O35" s="275">
        <v>0</v>
      </c>
      <c r="P35" s="275">
        <v>7740</v>
      </c>
      <c r="Q35" s="275">
        <v>443</v>
      </c>
      <c r="R35" s="275">
        <v>64</v>
      </c>
      <c r="S35" s="275">
        <v>2363</v>
      </c>
      <c r="T35" s="406">
        <f t="shared" si="0"/>
        <v>33740</v>
      </c>
      <c r="U35" s="275">
        <v>3057</v>
      </c>
      <c r="V35" s="275">
        <v>448</v>
      </c>
      <c r="W35" s="381" t="s">
        <v>557</v>
      </c>
      <c r="X35" s="382" t="s">
        <v>558</v>
      </c>
      <c r="AP35" s="6">
        <v>3505</v>
      </c>
    </row>
    <row r="36" spans="1:42" ht="15">
      <c r="A36" s="70"/>
      <c r="B36" s="380" t="s">
        <v>207</v>
      </c>
      <c r="C36" s="381" t="s">
        <v>208</v>
      </c>
      <c r="D36" s="381" t="s">
        <v>206</v>
      </c>
      <c r="E36" s="381" t="s">
        <v>250</v>
      </c>
      <c r="F36" s="381" t="s">
        <v>250</v>
      </c>
      <c r="G36" s="381" t="s">
        <v>250</v>
      </c>
      <c r="H36" s="381" t="s">
        <v>250</v>
      </c>
      <c r="I36" s="381" t="s">
        <v>250</v>
      </c>
      <c r="J36" s="381" t="s">
        <v>250</v>
      </c>
      <c r="K36" s="381" t="s">
        <v>250</v>
      </c>
      <c r="L36" s="381" t="s">
        <v>250</v>
      </c>
      <c r="M36" s="381" t="s">
        <v>250</v>
      </c>
      <c r="N36" s="381" t="s">
        <v>250</v>
      </c>
      <c r="O36" s="381" t="s">
        <v>250</v>
      </c>
      <c r="P36" s="381" t="s">
        <v>250</v>
      </c>
      <c r="Q36" s="381" t="s">
        <v>250</v>
      </c>
      <c r="R36" s="381" t="s">
        <v>250</v>
      </c>
      <c r="S36" s="381" t="s">
        <v>250</v>
      </c>
      <c r="T36" s="406">
        <f t="shared" si="0"/>
        <v>0</v>
      </c>
      <c r="U36" s="275">
        <v>5766</v>
      </c>
      <c r="V36" s="275">
        <v>270</v>
      </c>
      <c r="W36" s="381" t="s">
        <v>557</v>
      </c>
      <c r="X36" s="382" t="s">
        <v>558</v>
      </c>
      <c r="AP36" s="6">
        <v>6036</v>
      </c>
    </row>
    <row r="37" spans="1:42" ht="15">
      <c r="A37" s="70"/>
      <c r="B37" s="380" t="s">
        <v>91</v>
      </c>
      <c r="C37" s="381" t="s">
        <v>92</v>
      </c>
      <c r="D37" s="381" t="s">
        <v>80</v>
      </c>
      <c r="E37" s="275">
        <v>370</v>
      </c>
      <c r="F37" s="275">
        <v>162</v>
      </c>
      <c r="G37" s="275">
        <v>2730</v>
      </c>
      <c r="H37" s="275">
        <v>223261</v>
      </c>
      <c r="I37" s="275">
        <v>831</v>
      </c>
      <c r="J37" s="275">
        <v>198</v>
      </c>
      <c r="K37" s="275">
        <v>4242</v>
      </c>
      <c r="L37" s="275">
        <v>563858</v>
      </c>
      <c r="M37" s="275">
        <v>174</v>
      </c>
      <c r="N37" s="275">
        <v>106</v>
      </c>
      <c r="O37" s="275">
        <v>575</v>
      </c>
      <c r="P37" s="275">
        <v>106534</v>
      </c>
      <c r="Q37" s="275">
        <v>1375</v>
      </c>
      <c r="R37" s="275">
        <v>466</v>
      </c>
      <c r="S37" s="275">
        <v>7547</v>
      </c>
      <c r="T37" s="406">
        <f t="shared" si="0"/>
        <v>893653</v>
      </c>
      <c r="U37" s="275">
        <v>31479</v>
      </c>
      <c r="V37" s="275">
        <v>3018</v>
      </c>
      <c r="W37" s="381" t="s">
        <v>555</v>
      </c>
      <c r="X37" s="382" t="s">
        <v>558</v>
      </c>
      <c r="AP37" s="6">
        <v>34497</v>
      </c>
    </row>
    <row r="38" spans="1:42" ht="15">
      <c r="A38" s="70"/>
      <c r="B38" s="380" t="s">
        <v>136</v>
      </c>
      <c r="C38" s="381" t="s">
        <v>137</v>
      </c>
      <c r="D38" s="381" t="s">
        <v>105</v>
      </c>
      <c r="E38" s="275">
        <v>1371</v>
      </c>
      <c r="F38" s="275">
        <v>206</v>
      </c>
      <c r="G38" s="275">
        <v>6141</v>
      </c>
      <c r="H38" s="275">
        <v>58080</v>
      </c>
      <c r="I38" s="275">
        <v>2057</v>
      </c>
      <c r="J38" s="275">
        <v>135</v>
      </c>
      <c r="K38" s="275">
        <v>2795</v>
      </c>
      <c r="L38" s="275">
        <v>87360</v>
      </c>
      <c r="M38" s="275">
        <v>231</v>
      </c>
      <c r="N38" s="275">
        <v>56</v>
      </c>
      <c r="O38" s="275">
        <v>649</v>
      </c>
      <c r="P38" s="275">
        <v>15200</v>
      </c>
      <c r="Q38" s="275">
        <v>3659</v>
      </c>
      <c r="R38" s="275">
        <v>397</v>
      </c>
      <c r="S38" s="275">
        <v>9585</v>
      </c>
      <c r="T38" s="406">
        <f t="shared" si="0"/>
        <v>160640</v>
      </c>
      <c r="U38" s="275">
        <v>110210</v>
      </c>
      <c r="V38" s="275">
        <v>11061</v>
      </c>
      <c r="W38" s="381" t="s">
        <v>557</v>
      </c>
      <c r="X38" s="382" t="s">
        <v>250</v>
      </c>
      <c r="AP38" s="6">
        <v>121271</v>
      </c>
    </row>
    <row r="39" spans="1:42" ht="15">
      <c r="A39" s="70"/>
      <c r="B39" s="380" t="s">
        <v>138</v>
      </c>
      <c r="C39" s="381" t="s">
        <v>139</v>
      </c>
      <c r="D39" s="381" t="s">
        <v>105</v>
      </c>
      <c r="E39" s="275">
        <v>153</v>
      </c>
      <c r="F39" s="275">
        <v>28</v>
      </c>
      <c r="G39" s="275">
        <v>916</v>
      </c>
      <c r="H39" s="381" t="s">
        <v>250</v>
      </c>
      <c r="I39" s="275">
        <v>356</v>
      </c>
      <c r="J39" s="275">
        <v>24</v>
      </c>
      <c r="K39" s="275">
        <v>424</v>
      </c>
      <c r="L39" s="381" t="s">
        <v>250</v>
      </c>
      <c r="M39" s="275">
        <v>102</v>
      </c>
      <c r="N39" s="275">
        <v>16</v>
      </c>
      <c r="O39" s="275">
        <v>35</v>
      </c>
      <c r="P39" s="381" t="s">
        <v>250</v>
      </c>
      <c r="Q39" s="275">
        <v>611</v>
      </c>
      <c r="R39" s="275">
        <v>68</v>
      </c>
      <c r="S39" s="275">
        <v>1375</v>
      </c>
      <c r="T39" s="406">
        <f t="shared" si="0"/>
        <v>0</v>
      </c>
      <c r="U39" s="275">
        <v>18947</v>
      </c>
      <c r="V39" s="275">
        <v>1810</v>
      </c>
      <c r="W39" s="381" t="s">
        <v>557</v>
      </c>
      <c r="X39" s="382" t="s">
        <v>558</v>
      </c>
      <c r="AP39" s="6">
        <v>20757</v>
      </c>
    </row>
    <row r="40" spans="1:42" ht="15">
      <c r="A40" s="70"/>
      <c r="B40" s="380" t="s">
        <v>231</v>
      </c>
      <c r="C40" s="381" t="s">
        <v>232</v>
      </c>
      <c r="D40" s="381" t="s">
        <v>105</v>
      </c>
      <c r="E40" s="275">
        <v>1368</v>
      </c>
      <c r="F40" s="275">
        <v>376</v>
      </c>
      <c r="G40" s="275">
        <v>17267</v>
      </c>
      <c r="H40" s="275">
        <v>219240</v>
      </c>
      <c r="I40" s="275">
        <v>4975</v>
      </c>
      <c r="J40" s="275">
        <v>448</v>
      </c>
      <c r="K40" s="275">
        <v>18182</v>
      </c>
      <c r="L40" s="275">
        <v>1991520</v>
      </c>
      <c r="M40" s="275">
        <v>1333</v>
      </c>
      <c r="N40" s="275">
        <v>250</v>
      </c>
      <c r="O40" s="275">
        <v>6977</v>
      </c>
      <c r="P40" s="275">
        <v>238200</v>
      </c>
      <c r="Q40" s="275">
        <v>7676</v>
      </c>
      <c r="R40" s="275">
        <v>1074</v>
      </c>
      <c r="S40" s="275">
        <v>42426</v>
      </c>
      <c r="T40" s="406">
        <f t="shared" si="0"/>
        <v>2448960</v>
      </c>
      <c r="U40" s="275">
        <v>94125</v>
      </c>
      <c r="V40" s="275">
        <v>10230</v>
      </c>
      <c r="W40" s="381" t="s">
        <v>560</v>
      </c>
      <c r="X40" s="382" t="s">
        <v>558</v>
      </c>
      <c r="AP40" s="6">
        <v>104355</v>
      </c>
    </row>
    <row r="41" spans="1:42" ht="15">
      <c r="A41" s="70"/>
      <c r="B41" s="380" t="s">
        <v>219</v>
      </c>
      <c r="C41" s="381" t="s">
        <v>220</v>
      </c>
      <c r="D41" s="381" t="s">
        <v>206</v>
      </c>
      <c r="E41" s="275">
        <v>6</v>
      </c>
      <c r="F41" s="275">
        <v>40</v>
      </c>
      <c r="G41" s="275">
        <v>402</v>
      </c>
      <c r="H41" s="275">
        <v>1346</v>
      </c>
      <c r="I41" s="275">
        <v>34</v>
      </c>
      <c r="J41" s="275">
        <v>27</v>
      </c>
      <c r="K41" s="275">
        <v>794</v>
      </c>
      <c r="L41" s="275">
        <v>8243</v>
      </c>
      <c r="M41" s="275">
        <v>42</v>
      </c>
      <c r="N41" s="275">
        <v>13</v>
      </c>
      <c r="O41" s="275">
        <v>236</v>
      </c>
      <c r="P41" s="275">
        <v>0</v>
      </c>
      <c r="Q41" s="275">
        <v>82</v>
      </c>
      <c r="R41" s="275">
        <v>80</v>
      </c>
      <c r="S41" s="275">
        <v>1432</v>
      </c>
      <c r="T41" s="406">
        <f t="shared" si="0"/>
        <v>9589</v>
      </c>
      <c r="U41" s="275">
        <v>5750</v>
      </c>
      <c r="V41" s="275">
        <v>1026</v>
      </c>
      <c r="W41" s="381" t="s">
        <v>557</v>
      </c>
      <c r="X41" s="382" t="s">
        <v>558</v>
      </c>
      <c r="AP41" s="6">
        <v>6776</v>
      </c>
    </row>
    <row r="42" spans="1:42" ht="15">
      <c r="A42" s="70"/>
      <c r="B42" s="380" t="s">
        <v>243</v>
      </c>
      <c r="C42" s="381" t="s">
        <v>244</v>
      </c>
      <c r="D42" s="381" t="s">
        <v>206</v>
      </c>
      <c r="E42" s="275">
        <v>39</v>
      </c>
      <c r="F42" s="275">
        <v>8</v>
      </c>
      <c r="G42" s="275">
        <v>116</v>
      </c>
      <c r="H42" s="275">
        <v>460</v>
      </c>
      <c r="I42" s="275">
        <v>73</v>
      </c>
      <c r="J42" s="275">
        <v>8</v>
      </c>
      <c r="K42" s="275">
        <v>55</v>
      </c>
      <c r="L42" s="275">
        <v>360</v>
      </c>
      <c r="M42" s="275">
        <v>9</v>
      </c>
      <c r="N42" s="275">
        <v>8</v>
      </c>
      <c r="O42" s="275">
        <v>13</v>
      </c>
      <c r="P42" s="275">
        <v>0</v>
      </c>
      <c r="Q42" s="275">
        <v>121</v>
      </c>
      <c r="R42" s="275">
        <v>24</v>
      </c>
      <c r="S42" s="275">
        <v>184</v>
      </c>
      <c r="T42" s="406">
        <f t="shared" si="0"/>
        <v>820</v>
      </c>
      <c r="U42" s="275">
        <v>4183</v>
      </c>
      <c r="V42" s="275">
        <v>637</v>
      </c>
      <c r="W42" s="381" t="s">
        <v>557</v>
      </c>
      <c r="X42" s="382" t="s">
        <v>558</v>
      </c>
      <c r="AP42" s="6">
        <v>4820</v>
      </c>
    </row>
    <row r="43" spans="1:42" ht="15">
      <c r="A43" s="70"/>
      <c r="B43" s="380" t="s">
        <v>245</v>
      </c>
      <c r="C43" s="381" t="s">
        <v>246</v>
      </c>
      <c r="D43" s="381" t="s">
        <v>247</v>
      </c>
      <c r="E43" s="275">
        <v>28</v>
      </c>
      <c r="F43" s="275">
        <v>1</v>
      </c>
      <c r="G43" s="275">
        <v>18</v>
      </c>
      <c r="H43" s="381" t="s">
        <v>250</v>
      </c>
      <c r="I43" s="275">
        <v>42</v>
      </c>
      <c r="J43" s="275">
        <v>1</v>
      </c>
      <c r="K43" s="275">
        <v>32</v>
      </c>
      <c r="L43" s="381" t="s">
        <v>250</v>
      </c>
      <c r="M43" s="275">
        <v>0</v>
      </c>
      <c r="N43" s="381" t="s">
        <v>250</v>
      </c>
      <c r="O43" s="381" t="s">
        <v>250</v>
      </c>
      <c r="P43" s="381" t="s">
        <v>250</v>
      </c>
      <c r="Q43" s="275">
        <v>70</v>
      </c>
      <c r="R43" s="275">
        <v>2</v>
      </c>
      <c r="S43" s="275">
        <v>50</v>
      </c>
      <c r="T43" s="406">
        <f t="shared" si="0"/>
        <v>0</v>
      </c>
      <c r="U43" s="275">
        <v>3116</v>
      </c>
      <c r="V43" s="275">
        <v>242</v>
      </c>
      <c r="W43" s="381" t="s">
        <v>557</v>
      </c>
      <c r="X43" s="382" t="s">
        <v>250</v>
      </c>
      <c r="AP43" s="6">
        <v>3358</v>
      </c>
    </row>
    <row r="44" spans="1:42" ht="15">
      <c r="A44" s="70"/>
      <c r="B44" s="380" t="s">
        <v>140</v>
      </c>
      <c r="C44" s="381" t="s">
        <v>141</v>
      </c>
      <c r="D44" s="381" t="s">
        <v>105</v>
      </c>
      <c r="E44" s="275">
        <v>97</v>
      </c>
      <c r="F44" s="275">
        <v>14</v>
      </c>
      <c r="G44" s="275">
        <v>643</v>
      </c>
      <c r="H44" s="275">
        <v>64920</v>
      </c>
      <c r="I44" s="275">
        <v>215</v>
      </c>
      <c r="J44" s="275">
        <v>50</v>
      </c>
      <c r="K44" s="275">
        <v>1435</v>
      </c>
      <c r="L44" s="275">
        <v>64920</v>
      </c>
      <c r="M44" s="275">
        <v>70</v>
      </c>
      <c r="N44" s="275">
        <v>11</v>
      </c>
      <c r="O44" s="275">
        <v>93</v>
      </c>
      <c r="P44" s="275">
        <v>64920</v>
      </c>
      <c r="Q44" s="275">
        <v>382</v>
      </c>
      <c r="R44" s="275">
        <v>75</v>
      </c>
      <c r="S44" s="275">
        <v>2171</v>
      </c>
      <c r="T44" s="406">
        <f t="shared" si="0"/>
        <v>194760</v>
      </c>
      <c r="U44" s="275">
        <v>13412</v>
      </c>
      <c r="V44" s="275">
        <v>1372</v>
      </c>
      <c r="W44" s="381" t="s">
        <v>557</v>
      </c>
      <c r="X44" s="382" t="s">
        <v>558</v>
      </c>
      <c r="AP44" s="6">
        <v>14784</v>
      </c>
    </row>
    <row r="45" spans="1:42" ht="15">
      <c r="A45" s="70"/>
      <c r="B45" s="380" t="s">
        <v>142</v>
      </c>
      <c r="C45" s="381" t="s">
        <v>143</v>
      </c>
      <c r="D45" s="381" t="s">
        <v>105</v>
      </c>
      <c r="E45" s="275">
        <v>1352</v>
      </c>
      <c r="F45" s="275">
        <v>138</v>
      </c>
      <c r="G45" s="275">
        <v>3711</v>
      </c>
      <c r="H45" s="381" t="s">
        <v>250</v>
      </c>
      <c r="I45" s="275">
        <v>784</v>
      </c>
      <c r="J45" s="275">
        <v>141</v>
      </c>
      <c r="K45" s="275">
        <v>6671</v>
      </c>
      <c r="L45" s="381" t="s">
        <v>250</v>
      </c>
      <c r="M45" s="275">
        <v>311</v>
      </c>
      <c r="N45" s="275">
        <v>19</v>
      </c>
      <c r="O45" s="275">
        <v>295</v>
      </c>
      <c r="P45" s="381" t="s">
        <v>250</v>
      </c>
      <c r="Q45" s="275">
        <v>2447</v>
      </c>
      <c r="R45" s="275">
        <v>298</v>
      </c>
      <c r="S45" s="275">
        <v>10677</v>
      </c>
      <c r="T45" s="406">
        <f t="shared" si="0"/>
        <v>0</v>
      </c>
      <c r="U45" s="275">
        <v>117694</v>
      </c>
      <c r="V45" s="275">
        <v>15424</v>
      </c>
      <c r="W45" s="381" t="s">
        <v>557</v>
      </c>
      <c r="X45" s="382" t="s">
        <v>558</v>
      </c>
      <c r="AP45" s="6">
        <v>133118</v>
      </c>
    </row>
    <row r="46" spans="1:42" ht="15">
      <c r="A46" s="70"/>
      <c r="B46" s="380" t="s">
        <v>144</v>
      </c>
      <c r="C46" s="381" t="s">
        <v>145</v>
      </c>
      <c r="D46" s="381" t="s">
        <v>105</v>
      </c>
      <c r="E46" s="275">
        <v>69</v>
      </c>
      <c r="F46" s="275">
        <v>26</v>
      </c>
      <c r="G46" s="275">
        <v>1668</v>
      </c>
      <c r="H46" s="275">
        <v>686255</v>
      </c>
      <c r="I46" s="275">
        <v>67</v>
      </c>
      <c r="J46" s="275">
        <v>39</v>
      </c>
      <c r="K46" s="275">
        <v>1681</v>
      </c>
      <c r="L46" s="275">
        <v>687160</v>
      </c>
      <c r="M46" s="275">
        <v>2</v>
      </c>
      <c r="N46" s="275">
        <v>5</v>
      </c>
      <c r="O46" s="275">
        <v>16</v>
      </c>
      <c r="P46" s="275">
        <v>4260</v>
      </c>
      <c r="Q46" s="275">
        <v>138</v>
      </c>
      <c r="R46" s="275">
        <v>70</v>
      </c>
      <c r="S46" s="275">
        <v>3365</v>
      </c>
      <c r="T46" s="406">
        <f t="shared" si="0"/>
        <v>1377675</v>
      </c>
      <c r="U46" s="275">
        <v>1925</v>
      </c>
      <c r="V46" s="275">
        <v>201</v>
      </c>
      <c r="W46" s="381" t="s">
        <v>557</v>
      </c>
      <c r="X46" s="382" t="s">
        <v>556</v>
      </c>
      <c r="AP46" s="6">
        <v>2126</v>
      </c>
    </row>
    <row r="47" spans="1:42" ht="15">
      <c r="A47" s="70"/>
      <c r="B47" s="380" t="s">
        <v>146</v>
      </c>
      <c r="C47" s="381" t="s">
        <v>147</v>
      </c>
      <c r="D47" s="381" t="s">
        <v>105</v>
      </c>
      <c r="E47" s="275">
        <v>298</v>
      </c>
      <c r="F47" s="275">
        <v>145</v>
      </c>
      <c r="G47" s="275">
        <v>1333</v>
      </c>
      <c r="H47" s="275">
        <v>395</v>
      </c>
      <c r="I47" s="275">
        <v>832</v>
      </c>
      <c r="J47" s="275">
        <v>113</v>
      </c>
      <c r="K47" s="275">
        <v>4176</v>
      </c>
      <c r="L47" s="275">
        <v>131945</v>
      </c>
      <c r="M47" s="275">
        <v>96</v>
      </c>
      <c r="N47" s="275">
        <v>16</v>
      </c>
      <c r="O47" s="275">
        <v>157</v>
      </c>
      <c r="P47" s="275">
        <v>2278</v>
      </c>
      <c r="Q47" s="275">
        <v>1226</v>
      </c>
      <c r="R47" s="275">
        <v>274</v>
      </c>
      <c r="S47" s="275">
        <v>5666</v>
      </c>
      <c r="T47" s="406">
        <f t="shared" si="0"/>
        <v>134618</v>
      </c>
      <c r="U47" s="275">
        <v>45356</v>
      </c>
      <c r="V47" s="275">
        <v>3559</v>
      </c>
      <c r="W47" s="381" t="s">
        <v>557</v>
      </c>
      <c r="X47" s="382" t="s">
        <v>558</v>
      </c>
      <c r="AP47" s="6">
        <v>48915</v>
      </c>
    </row>
    <row r="48" spans="1:42" ht="15">
      <c r="A48" s="70"/>
      <c r="B48" s="380" t="s">
        <v>225</v>
      </c>
      <c r="C48" s="381" t="s">
        <v>226</v>
      </c>
      <c r="D48" s="381" t="s">
        <v>206</v>
      </c>
      <c r="E48" s="275">
        <v>29</v>
      </c>
      <c r="F48" s="275">
        <v>4</v>
      </c>
      <c r="G48" s="275">
        <v>270</v>
      </c>
      <c r="H48" s="275">
        <v>555</v>
      </c>
      <c r="I48" s="275">
        <v>45</v>
      </c>
      <c r="J48" s="275">
        <v>4</v>
      </c>
      <c r="K48" s="275">
        <v>82</v>
      </c>
      <c r="L48" s="275">
        <v>795</v>
      </c>
      <c r="M48" s="275">
        <v>0</v>
      </c>
      <c r="N48" s="275">
        <v>0</v>
      </c>
      <c r="O48" s="275">
        <v>0</v>
      </c>
      <c r="P48" s="275">
        <v>0</v>
      </c>
      <c r="Q48" s="275">
        <v>74</v>
      </c>
      <c r="R48" s="275">
        <v>8</v>
      </c>
      <c r="S48" s="275">
        <v>352</v>
      </c>
      <c r="T48" s="406">
        <f t="shared" si="0"/>
        <v>1350</v>
      </c>
      <c r="U48" s="275">
        <v>6241</v>
      </c>
      <c r="V48" s="275">
        <v>490</v>
      </c>
      <c r="W48" s="381" t="s">
        <v>557</v>
      </c>
      <c r="X48" s="382" t="s">
        <v>558</v>
      </c>
      <c r="AP48" s="6">
        <v>6731</v>
      </c>
    </row>
    <row r="49" spans="1:42" ht="15">
      <c r="A49" s="70"/>
      <c r="B49" s="380" t="s">
        <v>148</v>
      </c>
      <c r="C49" s="381" t="s">
        <v>149</v>
      </c>
      <c r="D49" s="381" t="s">
        <v>105</v>
      </c>
      <c r="E49" s="275">
        <v>126</v>
      </c>
      <c r="F49" s="275">
        <v>53</v>
      </c>
      <c r="G49" s="275">
        <v>850</v>
      </c>
      <c r="H49" s="275">
        <v>0</v>
      </c>
      <c r="I49" s="275">
        <v>394</v>
      </c>
      <c r="J49" s="275">
        <v>48</v>
      </c>
      <c r="K49" s="275">
        <v>978</v>
      </c>
      <c r="L49" s="275">
        <v>0</v>
      </c>
      <c r="M49" s="275">
        <v>97</v>
      </c>
      <c r="N49" s="275">
        <v>10</v>
      </c>
      <c r="O49" s="275">
        <v>96</v>
      </c>
      <c r="P49" s="275">
        <v>0</v>
      </c>
      <c r="Q49" s="275">
        <v>617</v>
      </c>
      <c r="R49" s="275">
        <v>111</v>
      </c>
      <c r="S49" s="275">
        <v>1924</v>
      </c>
      <c r="T49" s="406">
        <f t="shared" si="0"/>
        <v>0</v>
      </c>
      <c r="U49" s="275">
        <v>24596</v>
      </c>
      <c r="V49" s="275">
        <v>1999</v>
      </c>
      <c r="W49" s="381" t="s">
        <v>557</v>
      </c>
      <c r="X49" s="382" t="s">
        <v>558</v>
      </c>
      <c r="AP49" s="6">
        <v>26595</v>
      </c>
    </row>
    <row r="50" spans="1:42" ht="15">
      <c r="A50" s="70"/>
      <c r="B50" s="380" t="s">
        <v>150</v>
      </c>
      <c r="C50" s="381" t="s">
        <v>151</v>
      </c>
      <c r="D50" s="381" t="s">
        <v>105</v>
      </c>
      <c r="E50" s="275">
        <v>557</v>
      </c>
      <c r="F50" s="275">
        <v>73</v>
      </c>
      <c r="G50" s="275">
        <v>2241</v>
      </c>
      <c r="H50" s="275">
        <v>70500</v>
      </c>
      <c r="I50" s="275">
        <v>1184</v>
      </c>
      <c r="J50" s="275">
        <v>95</v>
      </c>
      <c r="K50" s="275">
        <v>2569</v>
      </c>
      <c r="L50" s="275">
        <v>352200</v>
      </c>
      <c r="M50" s="275">
        <v>565</v>
      </c>
      <c r="N50" s="275">
        <v>14</v>
      </c>
      <c r="O50" s="275">
        <v>95</v>
      </c>
      <c r="P50" s="275">
        <v>205200</v>
      </c>
      <c r="Q50" s="275">
        <v>2306</v>
      </c>
      <c r="R50" s="275">
        <v>182</v>
      </c>
      <c r="S50" s="275">
        <v>4905</v>
      </c>
      <c r="T50" s="406">
        <f t="shared" si="0"/>
        <v>627900</v>
      </c>
      <c r="U50" s="275">
        <v>82155</v>
      </c>
      <c r="V50" s="275">
        <v>7890</v>
      </c>
      <c r="W50" s="381" t="s">
        <v>557</v>
      </c>
      <c r="X50" s="382" t="s">
        <v>558</v>
      </c>
      <c r="AP50" s="6">
        <v>90045</v>
      </c>
    </row>
    <row r="51" spans="1:42" ht="15">
      <c r="A51" s="70"/>
      <c r="B51" s="380" t="s">
        <v>209</v>
      </c>
      <c r="C51" s="381" t="s">
        <v>210</v>
      </c>
      <c r="D51" s="381" t="s">
        <v>206</v>
      </c>
      <c r="E51" s="275">
        <v>148</v>
      </c>
      <c r="F51" s="275">
        <v>79</v>
      </c>
      <c r="G51" s="275">
        <v>2383</v>
      </c>
      <c r="H51" s="381" t="s">
        <v>250</v>
      </c>
      <c r="I51" s="275">
        <v>261</v>
      </c>
      <c r="J51" s="275">
        <v>74</v>
      </c>
      <c r="K51" s="275">
        <v>1664</v>
      </c>
      <c r="L51" s="381" t="s">
        <v>250</v>
      </c>
      <c r="M51" s="275">
        <v>131</v>
      </c>
      <c r="N51" s="275">
        <v>20</v>
      </c>
      <c r="O51" s="275">
        <v>117</v>
      </c>
      <c r="P51" s="381" t="s">
        <v>250</v>
      </c>
      <c r="Q51" s="275">
        <v>540</v>
      </c>
      <c r="R51" s="275">
        <v>173</v>
      </c>
      <c r="S51" s="275">
        <v>4164</v>
      </c>
      <c r="T51" s="406">
        <f t="shared" si="0"/>
        <v>0</v>
      </c>
      <c r="U51" s="275">
        <v>23761</v>
      </c>
      <c r="V51" s="275">
        <v>3356</v>
      </c>
      <c r="W51" s="381" t="s">
        <v>555</v>
      </c>
      <c r="X51" s="382" t="s">
        <v>559</v>
      </c>
      <c r="AP51" s="6">
        <v>27117</v>
      </c>
    </row>
    <row r="52" spans="1:42" ht="15">
      <c r="A52" s="70"/>
      <c r="B52" s="380" t="s">
        <v>211</v>
      </c>
      <c r="C52" s="381" t="s">
        <v>212</v>
      </c>
      <c r="D52" s="381" t="s">
        <v>206</v>
      </c>
      <c r="E52" s="275">
        <v>0</v>
      </c>
      <c r="F52" s="275">
        <v>0</v>
      </c>
      <c r="G52" s="275">
        <v>0</v>
      </c>
      <c r="H52" s="275">
        <v>0</v>
      </c>
      <c r="I52" s="275">
        <v>824</v>
      </c>
      <c r="J52" s="275">
        <v>324</v>
      </c>
      <c r="K52" s="275">
        <v>10419</v>
      </c>
      <c r="L52" s="275">
        <v>212880</v>
      </c>
      <c r="M52" s="275">
        <v>45</v>
      </c>
      <c r="N52" s="275">
        <v>17</v>
      </c>
      <c r="O52" s="275">
        <v>314</v>
      </c>
      <c r="P52" s="275">
        <v>103320</v>
      </c>
      <c r="Q52" s="275">
        <v>869</v>
      </c>
      <c r="R52" s="275">
        <v>341</v>
      </c>
      <c r="S52" s="275">
        <v>10733</v>
      </c>
      <c r="T52" s="406">
        <f t="shared" si="0"/>
        <v>316200</v>
      </c>
      <c r="U52" s="275">
        <v>42664</v>
      </c>
      <c r="V52" s="275">
        <v>4666</v>
      </c>
      <c r="W52" s="381" t="s">
        <v>555</v>
      </c>
      <c r="X52" s="382" t="s">
        <v>250</v>
      </c>
      <c r="AP52" s="6">
        <v>47330</v>
      </c>
    </row>
    <row r="53" spans="1:42" ht="15">
      <c r="A53" s="70"/>
      <c r="B53" s="380" t="s">
        <v>241</v>
      </c>
      <c r="C53" s="381" t="s">
        <v>242</v>
      </c>
      <c r="D53" s="381" t="s">
        <v>206</v>
      </c>
      <c r="E53" s="275">
        <v>111</v>
      </c>
      <c r="F53" s="275">
        <v>12</v>
      </c>
      <c r="G53" s="275">
        <v>586</v>
      </c>
      <c r="H53" s="275">
        <v>16347</v>
      </c>
      <c r="I53" s="275">
        <v>317</v>
      </c>
      <c r="J53" s="275">
        <v>25</v>
      </c>
      <c r="K53" s="275">
        <v>724</v>
      </c>
      <c r="L53" s="275">
        <v>88553</v>
      </c>
      <c r="M53" s="275">
        <v>38</v>
      </c>
      <c r="N53" s="275">
        <v>14</v>
      </c>
      <c r="O53" s="275">
        <v>129</v>
      </c>
      <c r="P53" s="275">
        <v>2595</v>
      </c>
      <c r="Q53" s="275">
        <v>466</v>
      </c>
      <c r="R53" s="275">
        <v>51</v>
      </c>
      <c r="S53" s="275">
        <v>1439</v>
      </c>
      <c r="T53" s="406">
        <f t="shared" si="0"/>
        <v>107495</v>
      </c>
      <c r="U53" s="275">
        <v>25501</v>
      </c>
      <c r="V53" s="275">
        <v>1916</v>
      </c>
      <c r="W53" s="381" t="s">
        <v>555</v>
      </c>
      <c r="X53" s="382" t="s">
        <v>559</v>
      </c>
      <c r="AP53" s="6">
        <v>27417</v>
      </c>
    </row>
    <row r="54" spans="1:42" ht="15">
      <c r="A54" s="70"/>
      <c r="B54" s="380" t="s">
        <v>152</v>
      </c>
      <c r="C54" s="381" t="s">
        <v>153</v>
      </c>
      <c r="D54" s="381" t="s">
        <v>105</v>
      </c>
      <c r="E54" s="275">
        <v>410</v>
      </c>
      <c r="F54" s="275">
        <v>36</v>
      </c>
      <c r="G54" s="275">
        <v>810</v>
      </c>
      <c r="H54" s="275">
        <v>0</v>
      </c>
      <c r="I54" s="275">
        <v>606</v>
      </c>
      <c r="J54" s="275">
        <v>115</v>
      </c>
      <c r="K54" s="275">
        <v>2960</v>
      </c>
      <c r="L54" s="275">
        <v>0</v>
      </c>
      <c r="M54" s="275">
        <v>167</v>
      </c>
      <c r="N54" s="275">
        <v>25</v>
      </c>
      <c r="O54" s="275">
        <v>206</v>
      </c>
      <c r="P54" s="275">
        <v>0</v>
      </c>
      <c r="Q54" s="275">
        <v>1183</v>
      </c>
      <c r="R54" s="275">
        <v>176</v>
      </c>
      <c r="S54" s="275">
        <v>3976</v>
      </c>
      <c r="T54" s="406">
        <f t="shared" si="0"/>
        <v>0</v>
      </c>
      <c r="U54" s="275">
        <v>42274</v>
      </c>
      <c r="V54" s="275">
        <v>4791</v>
      </c>
      <c r="W54" s="381" t="s">
        <v>560</v>
      </c>
      <c r="X54" s="382" t="s">
        <v>556</v>
      </c>
      <c r="AP54" s="6">
        <v>47065</v>
      </c>
    </row>
    <row r="55" spans="1:42" ht="15">
      <c r="A55" s="70"/>
      <c r="B55" s="380" t="s">
        <v>221</v>
      </c>
      <c r="C55" s="381" t="s">
        <v>222</v>
      </c>
      <c r="D55" s="381" t="s">
        <v>206</v>
      </c>
      <c r="E55" s="275">
        <v>67</v>
      </c>
      <c r="F55" s="275">
        <v>9</v>
      </c>
      <c r="G55" s="275">
        <v>525</v>
      </c>
      <c r="H55" s="275">
        <v>42000</v>
      </c>
      <c r="I55" s="275">
        <v>185</v>
      </c>
      <c r="J55" s="275">
        <v>35</v>
      </c>
      <c r="K55" s="275">
        <v>1200</v>
      </c>
      <c r="L55" s="275">
        <v>98500</v>
      </c>
      <c r="M55" s="275">
        <v>24</v>
      </c>
      <c r="N55" s="275">
        <v>8</v>
      </c>
      <c r="O55" s="275">
        <v>37</v>
      </c>
      <c r="P55" s="275">
        <v>13600</v>
      </c>
      <c r="Q55" s="275">
        <v>276</v>
      </c>
      <c r="R55" s="275">
        <v>52</v>
      </c>
      <c r="S55" s="275">
        <v>1762</v>
      </c>
      <c r="T55" s="406">
        <f t="shared" si="0"/>
        <v>154100</v>
      </c>
      <c r="U55" s="275">
        <v>7048</v>
      </c>
      <c r="V55" s="275">
        <v>500</v>
      </c>
      <c r="W55" s="381" t="s">
        <v>557</v>
      </c>
      <c r="X55" s="382" t="s">
        <v>558</v>
      </c>
      <c r="AP55" s="6">
        <v>7548</v>
      </c>
    </row>
    <row r="56" spans="1:42" ht="15">
      <c r="A56" s="70"/>
      <c r="B56" s="380" t="s">
        <v>156</v>
      </c>
      <c r="C56" s="381" t="s">
        <v>157</v>
      </c>
      <c r="D56" s="381" t="s">
        <v>105</v>
      </c>
      <c r="E56" s="275">
        <v>103</v>
      </c>
      <c r="F56" s="275">
        <v>75</v>
      </c>
      <c r="G56" s="275">
        <v>2331</v>
      </c>
      <c r="H56" s="275">
        <v>85847</v>
      </c>
      <c r="I56" s="275">
        <v>140</v>
      </c>
      <c r="J56" s="275">
        <v>27</v>
      </c>
      <c r="K56" s="275">
        <v>1099</v>
      </c>
      <c r="L56" s="275">
        <v>135298</v>
      </c>
      <c r="M56" s="275">
        <v>46</v>
      </c>
      <c r="N56" s="275">
        <v>16</v>
      </c>
      <c r="O56" s="275">
        <v>618</v>
      </c>
      <c r="P56" s="275">
        <v>70522</v>
      </c>
      <c r="Q56" s="275">
        <v>289</v>
      </c>
      <c r="R56" s="275">
        <v>118</v>
      </c>
      <c r="S56" s="275">
        <v>4048</v>
      </c>
      <c r="T56" s="406">
        <f t="shared" si="0"/>
        <v>291667</v>
      </c>
      <c r="U56" s="275">
        <v>17684</v>
      </c>
      <c r="V56" s="275">
        <v>1165</v>
      </c>
      <c r="W56" s="381" t="s">
        <v>555</v>
      </c>
      <c r="X56" s="382" t="s">
        <v>558</v>
      </c>
      <c r="AP56" s="6">
        <v>18849</v>
      </c>
    </row>
    <row r="57" spans="1:42" ht="15">
      <c r="A57" s="70"/>
      <c r="B57" s="380" t="s">
        <v>233</v>
      </c>
      <c r="C57" s="381" t="s">
        <v>234</v>
      </c>
      <c r="D57" s="381" t="s">
        <v>105</v>
      </c>
      <c r="E57" s="275">
        <v>0</v>
      </c>
      <c r="F57" s="275">
        <v>0</v>
      </c>
      <c r="G57" s="275">
        <v>0</v>
      </c>
      <c r="H57" s="275">
        <v>0</v>
      </c>
      <c r="I57" s="275">
        <v>110</v>
      </c>
      <c r="J57" s="275">
        <v>25</v>
      </c>
      <c r="K57" s="275">
        <v>1553</v>
      </c>
      <c r="L57" s="275">
        <v>76784</v>
      </c>
      <c r="M57" s="275">
        <v>33</v>
      </c>
      <c r="N57" s="275">
        <v>9</v>
      </c>
      <c r="O57" s="275">
        <v>63</v>
      </c>
      <c r="P57" s="275">
        <v>20535</v>
      </c>
      <c r="Q57" s="275">
        <v>143</v>
      </c>
      <c r="R57" s="275">
        <v>34</v>
      </c>
      <c r="S57" s="275">
        <v>1616</v>
      </c>
      <c r="T57" s="406">
        <f t="shared" si="0"/>
        <v>97319</v>
      </c>
      <c r="U57" s="275">
        <v>20568</v>
      </c>
      <c r="V57" s="275">
        <v>1196</v>
      </c>
      <c r="W57" s="381" t="s">
        <v>555</v>
      </c>
      <c r="X57" s="382" t="s">
        <v>250</v>
      </c>
      <c r="AP57" s="6">
        <v>21764</v>
      </c>
    </row>
    <row r="58" spans="1:42" ht="15">
      <c r="A58" s="70"/>
      <c r="B58" s="380" t="s">
        <v>158</v>
      </c>
      <c r="C58" s="381" t="s">
        <v>159</v>
      </c>
      <c r="D58" s="381" t="s">
        <v>105</v>
      </c>
      <c r="E58" s="275">
        <v>200</v>
      </c>
      <c r="F58" s="275">
        <v>10</v>
      </c>
      <c r="G58" s="275">
        <v>398</v>
      </c>
      <c r="H58" s="275">
        <v>60140</v>
      </c>
      <c r="I58" s="275">
        <v>247</v>
      </c>
      <c r="J58" s="275">
        <v>11</v>
      </c>
      <c r="K58" s="275">
        <v>540</v>
      </c>
      <c r="L58" s="275">
        <v>48360</v>
      </c>
      <c r="M58" s="275">
        <v>96</v>
      </c>
      <c r="N58" s="275">
        <v>15</v>
      </c>
      <c r="O58" s="275">
        <v>174</v>
      </c>
      <c r="P58" s="275">
        <v>31620</v>
      </c>
      <c r="Q58" s="275">
        <v>543</v>
      </c>
      <c r="R58" s="275">
        <v>36</v>
      </c>
      <c r="S58" s="275">
        <v>1112</v>
      </c>
      <c r="T58" s="406">
        <f t="shared" si="0"/>
        <v>140120</v>
      </c>
      <c r="U58" s="275">
        <v>12215</v>
      </c>
      <c r="V58" s="275">
        <v>891</v>
      </c>
      <c r="W58" s="381" t="s">
        <v>557</v>
      </c>
      <c r="X58" s="382" t="s">
        <v>558</v>
      </c>
      <c r="AP58" s="6">
        <v>13106</v>
      </c>
    </row>
    <row r="59" spans="1:42" ht="15">
      <c r="A59" s="70"/>
      <c r="B59" s="380" t="s">
        <v>160</v>
      </c>
      <c r="C59" s="381" t="s">
        <v>161</v>
      </c>
      <c r="D59" s="381" t="s">
        <v>105</v>
      </c>
      <c r="E59" s="275">
        <v>35</v>
      </c>
      <c r="F59" s="275">
        <v>39</v>
      </c>
      <c r="G59" s="275">
        <v>1025</v>
      </c>
      <c r="H59" s="275">
        <v>22080</v>
      </c>
      <c r="I59" s="275">
        <v>49</v>
      </c>
      <c r="J59" s="275">
        <v>30</v>
      </c>
      <c r="K59" s="275">
        <v>465</v>
      </c>
      <c r="L59" s="275">
        <v>55680</v>
      </c>
      <c r="M59" s="275">
        <v>33</v>
      </c>
      <c r="N59" s="275">
        <v>0</v>
      </c>
      <c r="O59" s="275">
        <v>0</v>
      </c>
      <c r="P59" s="275">
        <v>94560</v>
      </c>
      <c r="Q59" s="275">
        <v>117</v>
      </c>
      <c r="R59" s="275">
        <v>69</v>
      </c>
      <c r="S59" s="275">
        <v>1490</v>
      </c>
      <c r="T59" s="406">
        <f t="shared" si="0"/>
        <v>172320</v>
      </c>
      <c r="U59" s="275">
        <v>11983</v>
      </c>
      <c r="V59" s="275">
        <v>1337</v>
      </c>
      <c r="W59" s="381" t="s">
        <v>557</v>
      </c>
      <c r="X59" s="382" t="s">
        <v>558</v>
      </c>
      <c r="AP59" s="6">
        <v>13320</v>
      </c>
    </row>
    <row r="60" spans="1:42" ht="15">
      <c r="A60" s="70"/>
      <c r="B60" s="380" t="s">
        <v>213</v>
      </c>
      <c r="C60" s="381" t="s">
        <v>214</v>
      </c>
      <c r="D60" s="381" t="s">
        <v>206</v>
      </c>
      <c r="E60" s="275">
        <v>154</v>
      </c>
      <c r="F60" s="275">
        <v>54</v>
      </c>
      <c r="G60" s="275">
        <v>1662</v>
      </c>
      <c r="H60" s="275">
        <v>53798</v>
      </c>
      <c r="I60" s="275">
        <v>299</v>
      </c>
      <c r="J60" s="275">
        <v>25</v>
      </c>
      <c r="K60" s="275">
        <v>1163</v>
      </c>
      <c r="L60" s="275">
        <v>192923</v>
      </c>
      <c r="M60" s="275">
        <v>79</v>
      </c>
      <c r="N60" s="275">
        <v>16</v>
      </c>
      <c r="O60" s="275">
        <v>162</v>
      </c>
      <c r="P60" s="275">
        <v>76591.199999999997</v>
      </c>
      <c r="Q60" s="275">
        <v>532</v>
      </c>
      <c r="R60" s="275">
        <v>95</v>
      </c>
      <c r="S60" s="275">
        <v>2987</v>
      </c>
      <c r="T60" s="406">
        <f t="shared" si="0"/>
        <v>323312.2</v>
      </c>
      <c r="U60" s="275">
        <v>70706</v>
      </c>
      <c r="V60" s="275">
        <v>5583</v>
      </c>
      <c r="W60" s="381" t="s">
        <v>555</v>
      </c>
      <c r="X60" s="382" t="s">
        <v>558</v>
      </c>
      <c r="AP60" s="6">
        <v>76289</v>
      </c>
    </row>
    <row r="61" spans="1:42" ht="15">
      <c r="A61" s="70"/>
      <c r="B61" s="380" t="s">
        <v>93</v>
      </c>
      <c r="C61" s="381" t="s">
        <v>94</v>
      </c>
      <c r="D61" s="381" t="s">
        <v>80</v>
      </c>
      <c r="E61" s="275">
        <v>168</v>
      </c>
      <c r="F61" s="275">
        <v>85</v>
      </c>
      <c r="G61" s="275">
        <v>2031</v>
      </c>
      <c r="H61" s="275">
        <v>0</v>
      </c>
      <c r="I61" s="275">
        <v>78</v>
      </c>
      <c r="J61" s="275">
        <v>87</v>
      </c>
      <c r="K61" s="275">
        <v>1831</v>
      </c>
      <c r="L61" s="275">
        <v>0</v>
      </c>
      <c r="M61" s="275">
        <v>16</v>
      </c>
      <c r="N61" s="275">
        <v>6</v>
      </c>
      <c r="O61" s="275">
        <v>79</v>
      </c>
      <c r="P61" s="275">
        <v>27600</v>
      </c>
      <c r="Q61" s="275">
        <v>262</v>
      </c>
      <c r="R61" s="275">
        <v>178</v>
      </c>
      <c r="S61" s="275">
        <v>3941</v>
      </c>
      <c r="T61" s="406">
        <f t="shared" si="0"/>
        <v>27600</v>
      </c>
      <c r="U61" s="275">
        <v>7519</v>
      </c>
      <c r="V61" s="275">
        <v>889</v>
      </c>
      <c r="W61" s="381" t="s">
        <v>557</v>
      </c>
      <c r="X61" s="382" t="s">
        <v>558</v>
      </c>
      <c r="AP61" s="6">
        <v>8408</v>
      </c>
    </row>
    <row r="62" spans="1:42" ht="15">
      <c r="A62" s="70"/>
      <c r="B62" s="380" t="s">
        <v>95</v>
      </c>
      <c r="C62" s="381" t="s">
        <v>96</v>
      </c>
      <c r="D62" s="381" t="s">
        <v>80</v>
      </c>
      <c r="E62" s="381" t="s">
        <v>250</v>
      </c>
      <c r="F62" s="381" t="s">
        <v>250</v>
      </c>
      <c r="G62" s="381" t="s">
        <v>250</v>
      </c>
      <c r="H62" s="381" t="s">
        <v>250</v>
      </c>
      <c r="I62" s="275">
        <v>732</v>
      </c>
      <c r="J62" s="275">
        <v>60</v>
      </c>
      <c r="K62" s="275">
        <v>1504</v>
      </c>
      <c r="L62" s="275">
        <v>93528</v>
      </c>
      <c r="M62" s="275">
        <v>101</v>
      </c>
      <c r="N62" s="275">
        <v>52</v>
      </c>
      <c r="O62" s="275">
        <v>1047</v>
      </c>
      <c r="P62" s="275">
        <v>30024</v>
      </c>
      <c r="Q62" s="275">
        <v>833</v>
      </c>
      <c r="R62" s="275">
        <v>112</v>
      </c>
      <c r="S62" s="275">
        <v>2551</v>
      </c>
      <c r="T62" s="406">
        <f t="shared" si="0"/>
        <v>123552</v>
      </c>
      <c r="U62" s="275">
        <v>11613</v>
      </c>
      <c r="V62" s="275">
        <v>2099</v>
      </c>
      <c r="W62" s="381" t="s">
        <v>555</v>
      </c>
      <c r="X62" s="382" t="s">
        <v>556</v>
      </c>
      <c r="AP62" s="6">
        <v>13712</v>
      </c>
    </row>
    <row r="63" spans="1:42" ht="15">
      <c r="A63" s="70"/>
      <c r="B63" s="380" t="s">
        <v>166</v>
      </c>
      <c r="C63" s="381" t="s">
        <v>167</v>
      </c>
      <c r="D63" s="381" t="s">
        <v>105</v>
      </c>
      <c r="E63" s="275">
        <v>571</v>
      </c>
      <c r="F63" s="275">
        <v>174</v>
      </c>
      <c r="G63" s="275">
        <v>7414</v>
      </c>
      <c r="H63" s="275">
        <v>11985</v>
      </c>
      <c r="I63" s="275">
        <v>1818</v>
      </c>
      <c r="J63" s="275">
        <v>239</v>
      </c>
      <c r="K63" s="275">
        <v>2116</v>
      </c>
      <c r="L63" s="275">
        <v>36395</v>
      </c>
      <c r="M63" s="275">
        <v>340</v>
      </c>
      <c r="N63" s="275">
        <v>37</v>
      </c>
      <c r="O63" s="275">
        <v>208</v>
      </c>
      <c r="P63" s="275">
        <v>1966</v>
      </c>
      <c r="Q63" s="275">
        <v>2729</v>
      </c>
      <c r="R63" s="275">
        <v>450</v>
      </c>
      <c r="S63" s="275">
        <v>9738</v>
      </c>
      <c r="T63" s="406">
        <f t="shared" si="0"/>
        <v>50346</v>
      </c>
      <c r="U63" s="275">
        <v>117342</v>
      </c>
      <c r="V63" s="275">
        <v>9499</v>
      </c>
      <c r="W63" s="381" t="s">
        <v>557</v>
      </c>
      <c r="X63" s="382" t="s">
        <v>556</v>
      </c>
      <c r="AP63" s="6">
        <v>126841</v>
      </c>
    </row>
    <row r="64" spans="1:42" ht="15">
      <c r="A64" s="70"/>
      <c r="B64" s="380" t="s">
        <v>97</v>
      </c>
      <c r="C64" s="381" t="s">
        <v>98</v>
      </c>
      <c r="D64" s="381" t="s">
        <v>80</v>
      </c>
      <c r="E64" s="275">
        <v>536</v>
      </c>
      <c r="F64" s="275">
        <v>212</v>
      </c>
      <c r="G64" s="275">
        <v>5894</v>
      </c>
      <c r="H64" s="275">
        <v>205134</v>
      </c>
      <c r="I64" s="275">
        <v>938</v>
      </c>
      <c r="J64" s="275">
        <v>214</v>
      </c>
      <c r="K64" s="275">
        <v>7162</v>
      </c>
      <c r="L64" s="275">
        <v>382422</v>
      </c>
      <c r="M64" s="275">
        <v>254</v>
      </c>
      <c r="N64" s="275">
        <v>131</v>
      </c>
      <c r="O64" s="275">
        <v>1560</v>
      </c>
      <c r="P64" s="275">
        <v>222732</v>
      </c>
      <c r="Q64" s="275">
        <v>1728</v>
      </c>
      <c r="R64" s="275">
        <v>557</v>
      </c>
      <c r="S64" s="275">
        <v>14616</v>
      </c>
      <c r="T64" s="406">
        <f t="shared" si="0"/>
        <v>810288</v>
      </c>
      <c r="U64" s="275">
        <v>54145</v>
      </c>
      <c r="V64" s="275">
        <v>4872</v>
      </c>
      <c r="W64" s="381" t="s">
        <v>557</v>
      </c>
      <c r="X64" s="382" t="s">
        <v>558</v>
      </c>
      <c r="AP64" s="6">
        <v>59017</v>
      </c>
    </row>
    <row r="65" spans="1:42" ht="15">
      <c r="A65" s="70"/>
      <c r="B65" s="380" t="s">
        <v>168</v>
      </c>
      <c r="C65" s="381" t="s">
        <v>169</v>
      </c>
      <c r="D65" s="381" t="s">
        <v>105</v>
      </c>
      <c r="E65" s="275">
        <v>92</v>
      </c>
      <c r="F65" s="275">
        <v>215</v>
      </c>
      <c r="G65" s="275">
        <v>3098</v>
      </c>
      <c r="H65" s="275">
        <v>33557</v>
      </c>
      <c r="I65" s="275">
        <v>498</v>
      </c>
      <c r="J65" s="275">
        <v>83</v>
      </c>
      <c r="K65" s="275">
        <v>1593</v>
      </c>
      <c r="L65" s="275">
        <v>248965</v>
      </c>
      <c r="M65" s="275">
        <v>93</v>
      </c>
      <c r="N65" s="275">
        <v>52</v>
      </c>
      <c r="O65" s="275">
        <v>1032</v>
      </c>
      <c r="P65" s="275">
        <v>87764</v>
      </c>
      <c r="Q65" s="275">
        <v>683</v>
      </c>
      <c r="R65" s="275">
        <v>350</v>
      </c>
      <c r="S65" s="275">
        <v>5723</v>
      </c>
      <c r="T65" s="406">
        <f t="shared" si="0"/>
        <v>370286</v>
      </c>
      <c r="U65" s="275">
        <v>62221</v>
      </c>
      <c r="V65" s="275">
        <v>5302</v>
      </c>
      <c r="W65" s="381" t="s">
        <v>555</v>
      </c>
      <c r="X65" s="382" t="s">
        <v>556</v>
      </c>
      <c r="AP65" s="6">
        <v>67523</v>
      </c>
    </row>
    <row r="66" spans="1:42" ht="15">
      <c r="A66" s="70"/>
      <c r="B66" s="380" t="s">
        <v>237</v>
      </c>
      <c r="C66" s="381" t="s">
        <v>238</v>
      </c>
      <c r="D66" s="381" t="s">
        <v>105</v>
      </c>
      <c r="E66" s="275">
        <v>304</v>
      </c>
      <c r="F66" s="275">
        <v>9</v>
      </c>
      <c r="G66" s="275">
        <v>586</v>
      </c>
      <c r="H66" s="275">
        <v>193225</v>
      </c>
      <c r="I66" s="275">
        <v>495</v>
      </c>
      <c r="J66" s="275">
        <v>3</v>
      </c>
      <c r="K66" s="275">
        <v>60</v>
      </c>
      <c r="L66" s="275">
        <v>289838</v>
      </c>
      <c r="M66" s="275">
        <v>80</v>
      </c>
      <c r="N66" s="275">
        <v>7</v>
      </c>
      <c r="O66" s="275">
        <v>119</v>
      </c>
      <c r="P66" s="275">
        <v>99126</v>
      </c>
      <c r="Q66" s="275">
        <v>879</v>
      </c>
      <c r="R66" s="275">
        <v>19</v>
      </c>
      <c r="S66" s="275">
        <v>765</v>
      </c>
      <c r="T66" s="406">
        <f t="shared" si="0"/>
        <v>582189</v>
      </c>
      <c r="U66" s="275">
        <v>38972</v>
      </c>
      <c r="V66" s="275">
        <v>3084</v>
      </c>
      <c r="W66" s="381" t="s">
        <v>557</v>
      </c>
      <c r="X66" s="382" t="s">
        <v>559</v>
      </c>
      <c r="AP66" s="6">
        <v>42056</v>
      </c>
    </row>
    <row r="67" spans="1:42" ht="15">
      <c r="A67" s="70"/>
      <c r="B67" s="380" t="s">
        <v>170</v>
      </c>
      <c r="C67" s="381" t="s">
        <v>171</v>
      </c>
      <c r="D67" s="381" t="s">
        <v>105</v>
      </c>
      <c r="E67" s="275">
        <v>77</v>
      </c>
      <c r="F67" s="275">
        <v>83</v>
      </c>
      <c r="G67" s="275">
        <v>1994</v>
      </c>
      <c r="H67" s="275">
        <v>59400</v>
      </c>
      <c r="I67" s="275">
        <v>236</v>
      </c>
      <c r="J67" s="275">
        <v>35</v>
      </c>
      <c r="K67" s="275">
        <v>1071</v>
      </c>
      <c r="L67" s="275">
        <v>301200</v>
      </c>
      <c r="M67" s="275">
        <v>36</v>
      </c>
      <c r="N67" s="275">
        <v>22</v>
      </c>
      <c r="O67" s="275">
        <v>133</v>
      </c>
      <c r="P67" s="275">
        <v>54300</v>
      </c>
      <c r="Q67" s="275">
        <v>349</v>
      </c>
      <c r="R67" s="275">
        <v>140</v>
      </c>
      <c r="S67" s="275">
        <v>3198</v>
      </c>
      <c r="T67" s="406">
        <f t="shared" si="0"/>
        <v>414900</v>
      </c>
      <c r="U67" s="275">
        <v>36570</v>
      </c>
      <c r="V67" s="275">
        <v>3256</v>
      </c>
      <c r="W67" s="381" t="s">
        <v>560</v>
      </c>
      <c r="X67" s="382" t="s">
        <v>559</v>
      </c>
      <c r="AP67" s="6">
        <v>39826</v>
      </c>
    </row>
    <row r="68" spans="1:42" ht="15">
      <c r="A68" s="70"/>
      <c r="B68" s="380" t="s">
        <v>196</v>
      </c>
      <c r="C68" s="381" t="s">
        <v>197</v>
      </c>
      <c r="D68" s="381" t="s">
        <v>105</v>
      </c>
      <c r="E68" s="275">
        <v>51</v>
      </c>
      <c r="F68" s="275">
        <v>16</v>
      </c>
      <c r="G68" s="275">
        <v>300</v>
      </c>
      <c r="H68" s="275">
        <v>0</v>
      </c>
      <c r="I68" s="275">
        <v>203</v>
      </c>
      <c r="J68" s="275">
        <v>16</v>
      </c>
      <c r="K68" s="275">
        <v>652</v>
      </c>
      <c r="L68" s="275">
        <v>0</v>
      </c>
      <c r="M68" s="275">
        <v>42</v>
      </c>
      <c r="N68" s="275">
        <v>6</v>
      </c>
      <c r="O68" s="275">
        <v>239</v>
      </c>
      <c r="P68" s="275">
        <v>0</v>
      </c>
      <c r="Q68" s="275">
        <v>296</v>
      </c>
      <c r="R68" s="275">
        <v>38</v>
      </c>
      <c r="S68" s="275">
        <v>1191</v>
      </c>
      <c r="T68" s="406">
        <f t="shared" si="0"/>
        <v>0</v>
      </c>
      <c r="U68" s="275">
        <v>5574</v>
      </c>
      <c r="V68" s="275">
        <v>1203</v>
      </c>
      <c r="W68" s="381" t="s">
        <v>557</v>
      </c>
      <c r="X68" s="382" t="s">
        <v>558</v>
      </c>
      <c r="AP68" s="6">
        <v>6777</v>
      </c>
    </row>
    <row r="69" spans="1:42" ht="15">
      <c r="A69" s="70"/>
      <c r="B69" s="380" t="s">
        <v>239</v>
      </c>
      <c r="C69" s="381" t="s">
        <v>240</v>
      </c>
      <c r="D69" s="381" t="s">
        <v>105</v>
      </c>
      <c r="E69" s="275">
        <v>171</v>
      </c>
      <c r="F69" s="275">
        <v>19</v>
      </c>
      <c r="G69" s="275">
        <v>207</v>
      </c>
      <c r="H69" s="275">
        <v>107730</v>
      </c>
      <c r="I69" s="275">
        <v>111</v>
      </c>
      <c r="J69" s="275">
        <v>19</v>
      </c>
      <c r="K69" s="275">
        <v>207</v>
      </c>
      <c r="L69" s="275">
        <v>14430</v>
      </c>
      <c r="M69" s="275">
        <v>25</v>
      </c>
      <c r="N69" s="275">
        <v>11</v>
      </c>
      <c r="O69" s="275">
        <v>23</v>
      </c>
      <c r="P69" s="275">
        <v>375</v>
      </c>
      <c r="Q69" s="275">
        <v>307</v>
      </c>
      <c r="R69" s="275">
        <v>49</v>
      </c>
      <c r="S69" s="275">
        <v>437</v>
      </c>
      <c r="T69" s="406">
        <f t="shared" si="0"/>
        <v>122535</v>
      </c>
      <c r="U69" s="275">
        <v>14713</v>
      </c>
      <c r="V69" s="275">
        <v>1106</v>
      </c>
      <c r="W69" s="381" t="s">
        <v>557</v>
      </c>
      <c r="X69" s="382" t="s">
        <v>559</v>
      </c>
      <c r="AP69" s="6">
        <v>15819</v>
      </c>
    </row>
    <row r="70" spans="1:42" ht="15">
      <c r="A70" s="70"/>
      <c r="B70" s="380" t="s">
        <v>99</v>
      </c>
      <c r="C70" s="381" t="s">
        <v>100</v>
      </c>
      <c r="D70" s="381" t="s">
        <v>80</v>
      </c>
      <c r="E70" s="275">
        <v>116</v>
      </c>
      <c r="F70" s="275">
        <v>45</v>
      </c>
      <c r="G70" s="275">
        <v>808</v>
      </c>
      <c r="H70" s="275">
        <v>13690</v>
      </c>
      <c r="I70" s="275">
        <v>177</v>
      </c>
      <c r="J70" s="275">
        <v>59</v>
      </c>
      <c r="K70" s="275">
        <v>1756</v>
      </c>
      <c r="L70" s="275">
        <v>72069</v>
      </c>
      <c r="M70" s="275">
        <v>54</v>
      </c>
      <c r="N70" s="275">
        <v>42</v>
      </c>
      <c r="O70" s="275">
        <v>309</v>
      </c>
      <c r="P70" s="275">
        <v>54445</v>
      </c>
      <c r="Q70" s="275">
        <v>347</v>
      </c>
      <c r="R70" s="275">
        <v>146</v>
      </c>
      <c r="S70" s="275">
        <v>2873</v>
      </c>
      <c r="T70" s="406">
        <f t="shared" si="0"/>
        <v>140204</v>
      </c>
      <c r="U70" s="275">
        <v>5019</v>
      </c>
      <c r="V70" s="275">
        <v>238</v>
      </c>
      <c r="W70" s="381" t="s">
        <v>557</v>
      </c>
      <c r="X70" s="382" t="s">
        <v>558</v>
      </c>
      <c r="AP70" s="6">
        <v>5257</v>
      </c>
    </row>
    <row r="71" spans="1:42" ht="15">
      <c r="A71" s="70"/>
      <c r="B71" s="380" t="s">
        <v>174</v>
      </c>
      <c r="C71" s="381" t="s">
        <v>175</v>
      </c>
      <c r="D71" s="381" t="s">
        <v>105</v>
      </c>
      <c r="E71" s="275">
        <v>29</v>
      </c>
      <c r="F71" s="275">
        <v>15</v>
      </c>
      <c r="G71" s="275">
        <v>196</v>
      </c>
      <c r="H71" s="275">
        <v>0</v>
      </c>
      <c r="I71" s="275">
        <v>101</v>
      </c>
      <c r="J71" s="275">
        <v>9</v>
      </c>
      <c r="K71" s="275">
        <v>487</v>
      </c>
      <c r="L71" s="275">
        <v>0</v>
      </c>
      <c r="M71" s="275">
        <v>57</v>
      </c>
      <c r="N71" s="275">
        <v>4</v>
      </c>
      <c r="O71" s="275">
        <v>22</v>
      </c>
      <c r="P71" s="275">
        <v>0</v>
      </c>
      <c r="Q71" s="275">
        <v>187</v>
      </c>
      <c r="R71" s="275">
        <v>28</v>
      </c>
      <c r="S71" s="275">
        <v>705</v>
      </c>
      <c r="T71" s="406">
        <f t="shared" si="0"/>
        <v>0</v>
      </c>
      <c r="U71" s="275">
        <v>9271</v>
      </c>
      <c r="V71" s="275">
        <v>898</v>
      </c>
      <c r="W71" s="381" t="s">
        <v>557</v>
      </c>
      <c r="X71" s="382" t="s">
        <v>556</v>
      </c>
      <c r="AP71" s="6">
        <v>10169</v>
      </c>
    </row>
    <row r="72" spans="1:42" ht="15">
      <c r="A72" s="70"/>
      <c r="B72" s="380" t="s">
        <v>154</v>
      </c>
      <c r="C72" s="381" t="s">
        <v>155</v>
      </c>
      <c r="D72" s="381" t="s">
        <v>105</v>
      </c>
      <c r="E72" s="275">
        <v>0</v>
      </c>
      <c r="F72" s="275">
        <v>16</v>
      </c>
      <c r="G72" s="275">
        <v>704</v>
      </c>
      <c r="H72" s="275">
        <v>0</v>
      </c>
      <c r="I72" s="275">
        <v>250</v>
      </c>
      <c r="J72" s="275">
        <v>12</v>
      </c>
      <c r="K72" s="275">
        <v>340</v>
      </c>
      <c r="L72" s="275">
        <v>120000</v>
      </c>
      <c r="M72" s="275">
        <v>0</v>
      </c>
      <c r="N72" s="275">
        <v>8</v>
      </c>
      <c r="O72" s="275">
        <v>142</v>
      </c>
      <c r="P72" s="275">
        <v>0</v>
      </c>
      <c r="Q72" s="275">
        <v>250</v>
      </c>
      <c r="R72" s="275">
        <v>36</v>
      </c>
      <c r="S72" s="275">
        <v>1186</v>
      </c>
      <c r="T72" s="406">
        <f t="shared" ref="T72:T90" si="1">SUM(L72,P72,H72)</f>
        <v>120000</v>
      </c>
      <c r="U72" s="275">
        <v>33842</v>
      </c>
      <c r="V72" s="275">
        <v>5011</v>
      </c>
      <c r="W72" s="381" t="s">
        <v>557</v>
      </c>
      <c r="X72" s="382" t="s">
        <v>558</v>
      </c>
      <c r="AP72" s="6">
        <v>38853</v>
      </c>
    </row>
    <row r="73" spans="1:42" ht="15">
      <c r="A73" s="70"/>
      <c r="B73" s="380" t="s">
        <v>176</v>
      </c>
      <c r="C73" s="381" t="s">
        <v>177</v>
      </c>
      <c r="D73" s="381" t="s">
        <v>105</v>
      </c>
      <c r="E73" s="275">
        <v>373</v>
      </c>
      <c r="F73" s="275">
        <v>46</v>
      </c>
      <c r="G73" s="275">
        <v>2046</v>
      </c>
      <c r="H73" s="275">
        <v>140865</v>
      </c>
      <c r="I73" s="275">
        <v>984</v>
      </c>
      <c r="J73" s="275">
        <v>125</v>
      </c>
      <c r="K73" s="275">
        <v>6432</v>
      </c>
      <c r="L73" s="275">
        <v>740755</v>
      </c>
      <c r="M73" s="275">
        <v>270</v>
      </c>
      <c r="N73" s="275">
        <v>23</v>
      </c>
      <c r="O73" s="275">
        <v>490</v>
      </c>
      <c r="P73" s="275">
        <v>321060</v>
      </c>
      <c r="Q73" s="275">
        <v>1627</v>
      </c>
      <c r="R73" s="275">
        <v>194</v>
      </c>
      <c r="S73" s="275">
        <v>8968</v>
      </c>
      <c r="T73" s="406">
        <f t="shared" si="1"/>
        <v>1202680</v>
      </c>
      <c r="U73" s="275">
        <v>39131</v>
      </c>
      <c r="V73" s="275">
        <v>3511</v>
      </c>
      <c r="W73" s="381" t="s">
        <v>557</v>
      </c>
      <c r="X73" s="382" t="s">
        <v>556</v>
      </c>
      <c r="AP73" s="6">
        <v>42642</v>
      </c>
    </row>
    <row r="74" spans="1:42" ht="15">
      <c r="A74" s="70"/>
      <c r="B74" s="380" t="s">
        <v>215</v>
      </c>
      <c r="C74" s="381" t="s">
        <v>216</v>
      </c>
      <c r="D74" s="381" t="s">
        <v>206</v>
      </c>
      <c r="E74" s="275">
        <v>33</v>
      </c>
      <c r="F74" s="381" t="s">
        <v>250</v>
      </c>
      <c r="G74" s="381" t="s">
        <v>250</v>
      </c>
      <c r="H74" s="381" t="s">
        <v>250</v>
      </c>
      <c r="I74" s="275">
        <v>56</v>
      </c>
      <c r="J74" s="381" t="s">
        <v>250</v>
      </c>
      <c r="K74" s="381" t="s">
        <v>250</v>
      </c>
      <c r="L74" s="381" t="s">
        <v>250</v>
      </c>
      <c r="M74" s="381" t="s">
        <v>250</v>
      </c>
      <c r="N74" s="381" t="s">
        <v>250</v>
      </c>
      <c r="O74" s="381" t="s">
        <v>250</v>
      </c>
      <c r="P74" s="381" t="s">
        <v>250</v>
      </c>
      <c r="Q74" s="275">
        <v>89</v>
      </c>
      <c r="R74" s="381" t="s">
        <v>250</v>
      </c>
      <c r="S74" s="381" t="s">
        <v>250</v>
      </c>
      <c r="T74" s="406">
        <f t="shared" si="1"/>
        <v>0</v>
      </c>
      <c r="U74" s="381" t="s">
        <v>250</v>
      </c>
      <c r="V74" s="381" t="s">
        <v>250</v>
      </c>
      <c r="W74" s="381" t="s">
        <v>557</v>
      </c>
      <c r="X74" s="382" t="s">
        <v>250</v>
      </c>
      <c r="AP74" s="5" t="s">
        <v>250</v>
      </c>
    </row>
    <row r="75" spans="1:42" ht="15">
      <c r="A75" s="70"/>
      <c r="B75" s="380" t="s">
        <v>178</v>
      </c>
      <c r="C75" s="381" t="s">
        <v>179</v>
      </c>
      <c r="D75" s="381" t="s">
        <v>105</v>
      </c>
      <c r="E75" s="381" t="s">
        <v>250</v>
      </c>
      <c r="F75" s="381" t="s">
        <v>250</v>
      </c>
      <c r="G75" s="381" t="s">
        <v>250</v>
      </c>
      <c r="H75" s="381" t="s">
        <v>250</v>
      </c>
      <c r="I75" s="381" t="s">
        <v>250</v>
      </c>
      <c r="J75" s="381" t="s">
        <v>250</v>
      </c>
      <c r="K75" s="381" t="s">
        <v>250</v>
      </c>
      <c r="L75" s="381" t="s">
        <v>250</v>
      </c>
      <c r="M75" s="381" t="s">
        <v>250</v>
      </c>
      <c r="N75" s="381" t="s">
        <v>250</v>
      </c>
      <c r="O75" s="381" t="s">
        <v>250</v>
      </c>
      <c r="P75" s="381" t="s">
        <v>250</v>
      </c>
      <c r="Q75" s="381" t="s">
        <v>250</v>
      </c>
      <c r="R75" s="381" t="s">
        <v>250</v>
      </c>
      <c r="S75" s="381" t="s">
        <v>250</v>
      </c>
      <c r="T75" s="406">
        <f t="shared" si="1"/>
        <v>0</v>
      </c>
      <c r="U75" s="381" t="s">
        <v>250</v>
      </c>
      <c r="V75" s="381" t="s">
        <v>250</v>
      </c>
      <c r="W75" s="381" t="s">
        <v>250</v>
      </c>
      <c r="X75" s="382" t="s">
        <v>250</v>
      </c>
      <c r="AP75" s="5" t="s">
        <v>250</v>
      </c>
    </row>
    <row r="76" spans="1:42" ht="15">
      <c r="A76" s="70"/>
      <c r="B76" s="380" t="s">
        <v>180</v>
      </c>
      <c r="C76" s="381" t="s">
        <v>181</v>
      </c>
      <c r="D76" s="381" t="s">
        <v>105</v>
      </c>
      <c r="E76" s="275">
        <v>250</v>
      </c>
      <c r="F76" s="275">
        <v>87</v>
      </c>
      <c r="G76" s="275">
        <v>668</v>
      </c>
      <c r="H76" s="275">
        <v>12400</v>
      </c>
      <c r="I76" s="275">
        <v>300</v>
      </c>
      <c r="J76" s="275">
        <v>57</v>
      </c>
      <c r="K76" s="275">
        <v>341</v>
      </c>
      <c r="L76" s="275">
        <v>100000</v>
      </c>
      <c r="M76" s="275">
        <v>55</v>
      </c>
      <c r="N76" s="275">
        <v>24</v>
      </c>
      <c r="O76" s="275">
        <v>43</v>
      </c>
      <c r="P76" s="275">
        <v>70000</v>
      </c>
      <c r="Q76" s="275">
        <v>605</v>
      </c>
      <c r="R76" s="275">
        <v>168</v>
      </c>
      <c r="S76" s="275">
        <v>1052</v>
      </c>
      <c r="T76" s="406">
        <f t="shared" si="1"/>
        <v>182400</v>
      </c>
      <c r="U76" s="275">
        <v>15580</v>
      </c>
      <c r="V76" s="275">
        <v>2130</v>
      </c>
      <c r="W76" s="381" t="s">
        <v>557</v>
      </c>
      <c r="X76" s="382" t="s">
        <v>559</v>
      </c>
      <c r="AP76" s="6">
        <v>17710</v>
      </c>
    </row>
    <row r="77" spans="1:42" ht="15">
      <c r="A77" s="70"/>
      <c r="B77" s="380" t="s">
        <v>182</v>
      </c>
      <c r="C77" s="381" t="s">
        <v>183</v>
      </c>
      <c r="D77" s="381" t="s">
        <v>105</v>
      </c>
      <c r="E77" s="275">
        <v>338</v>
      </c>
      <c r="F77" s="275">
        <v>88</v>
      </c>
      <c r="G77" s="275">
        <v>2355</v>
      </c>
      <c r="H77" s="275">
        <v>70740</v>
      </c>
      <c r="I77" s="275">
        <v>1091</v>
      </c>
      <c r="J77" s="275">
        <v>144</v>
      </c>
      <c r="K77" s="275">
        <v>6585</v>
      </c>
      <c r="L77" s="275">
        <v>160200</v>
      </c>
      <c r="M77" s="275">
        <v>117</v>
      </c>
      <c r="N77" s="275">
        <v>27</v>
      </c>
      <c r="O77" s="381" t="s">
        <v>250</v>
      </c>
      <c r="P77" s="275">
        <v>50760</v>
      </c>
      <c r="Q77" s="275">
        <v>1546</v>
      </c>
      <c r="R77" s="275">
        <v>259</v>
      </c>
      <c r="S77" s="275">
        <v>8940</v>
      </c>
      <c r="T77" s="406">
        <f t="shared" si="1"/>
        <v>281700</v>
      </c>
      <c r="U77" s="275">
        <v>60654</v>
      </c>
      <c r="V77" s="275">
        <v>4652</v>
      </c>
      <c r="W77" s="381" t="s">
        <v>555</v>
      </c>
      <c r="X77" s="382" t="s">
        <v>558</v>
      </c>
      <c r="AP77" s="6">
        <v>65306</v>
      </c>
    </row>
    <row r="78" spans="1:42" ht="15">
      <c r="A78" s="70"/>
      <c r="B78" s="380" t="s">
        <v>184</v>
      </c>
      <c r="C78" s="381" t="s">
        <v>185</v>
      </c>
      <c r="D78" s="381" t="s">
        <v>105</v>
      </c>
      <c r="E78" s="275">
        <v>103</v>
      </c>
      <c r="F78" s="275">
        <v>18</v>
      </c>
      <c r="G78" s="275">
        <v>243</v>
      </c>
      <c r="H78" s="275">
        <v>13720</v>
      </c>
      <c r="I78" s="275">
        <v>178</v>
      </c>
      <c r="J78" s="275">
        <v>22</v>
      </c>
      <c r="K78" s="275">
        <v>272</v>
      </c>
      <c r="L78" s="275">
        <v>49920</v>
      </c>
      <c r="M78" s="275">
        <v>58</v>
      </c>
      <c r="N78" s="275">
        <v>6</v>
      </c>
      <c r="O78" s="275">
        <v>54</v>
      </c>
      <c r="P78" s="275">
        <v>16380</v>
      </c>
      <c r="Q78" s="275">
        <v>339</v>
      </c>
      <c r="R78" s="275">
        <v>46</v>
      </c>
      <c r="S78" s="275">
        <v>569</v>
      </c>
      <c r="T78" s="406">
        <f t="shared" si="1"/>
        <v>80020</v>
      </c>
      <c r="U78" s="275">
        <v>16344</v>
      </c>
      <c r="V78" s="275">
        <v>1188</v>
      </c>
      <c r="W78" s="381" t="s">
        <v>557</v>
      </c>
      <c r="X78" s="382" t="s">
        <v>558</v>
      </c>
      <c r="AP78" s="6">
        <v>17532</v>
      </c>
    </row>
    <row r="79" spans="1:42" ht="15">
      <c r="A79" s="70"/>
      <c r="B79" s="380" t="s">
        <v>186</v>
      </c>
      <c r="C79" s="381" t="s">
        <v>187</v>
      </c>
      <c r="D79" s="381" t="s">
        <v>105</v>
      </c>
      <c r="E79" s="275">
        <v>30</v>
      </c>
      <c r="F79" s="275">
        <v>5</v>
      </c>
      <c r="G79" s="275">
        <v>75</v>
      </c>
      <c r="H79" s="275">
        <v>3900</v>
      </c>
      <c r="I79" s="275">
        <v>123</v>
      </c>
      <c r="J79" s="275">
        <v>22</v>
      </c>
      <c r="K79" s="275">
        <v>705</v>
      </c>
      <c r="L79" s="275">
        <v>18706</v>
      </c>
      <c r="M79" s="275">
        <v>43</v>
      </c>
      <c r="N79" s="275">
        <v>0</v>
      </c>
      <c r="O79" s="275">
        <v>0</v>
      </c>
      <c r="P79" s="275">
        <v>12907</v>
      </c>
      <c r="Q79" s="275">
        <v>196</v>
      </c>
      <c r="R79" s="275">
        <v>27</v>
      </c>
      <c r="S79" s="275">
        <v>780</v>
      </c>
      <c r="T79" s="406">
        <f t="shared" si="1"/>
        <v>35513</v>
      </c>
      <c r="U79" s="275">
        <v>15935</v>
      </c>
      <c r="V79" s="275">
        <v>701</v>
      </c>
      <c r="W79" s="381" t="s">
        <v>557</v>
      </c>
      <c r="X79" s="382" t="s">
        <v>559</v>
      </c>
      <c r="AP79" s="6">
        <v>16636</v>
      </c>
    </row>
    <row r="80" spans="1:42" ht="15">
      <c r="A80" s="70"/>
      <c r="B80" s="380" t="s">
        <v>101</v>
      </c>
      <c r="C80" s="381" t="s">
        <v>102</v>
      </c>
      <c r="D80" s="381" t="s">
        <v>80</v>
      </c>
      <c r="E80" s="275">
        <v>59</v>
      </c>
      <c r="F80" s="275">
        <v>130</v>
      </c>
      <c r="G80" s="275">
        <v>2238</v>
      </c>
      <c r="H80" s="275">
        <v>32587</v>
      </c>
      <c r="I80" s="275">
        <v>250</v>
      </c>
      <c r="J80" s="275">
        <v>115</v>
      </c>
      <c r="K80" s="275">
        <v>3238</v>
      </c>
      <c r="L80" s="275">
        <v>193247</v>
      </c>
      <c r="M80" s="275">
        <v>44</v>
      </c>
      <c r="N80" s="275">
        <v>32</v>
      </c>
      <c r="O80" s="275">
        <v>666</v>
      </c>
      <c r="P80" s="275">
        <v>48244</v>
      </c>
      <c r="Q80" s="275">
        <v>353</v>
      </c>
      <c r="R80" s="275">
        <v>277</v>
      </c>
      <c r="S80" s="275">
        <v>6142</v>
      </c>
      <c r="T80" s="406">
        <f t="shared" si="1"/>
        <v>274078</v>
      </c>
      <c r="U80" s="275">
        <v>50563</v>
      </c>
      <c r="V80" s="275">
        <v>4065</v>
      </c>
      <c r="W80" s="381" t="s">
        <v>555</v>
      </c>
      <c r="X80" s="382" t="s">
        <v>556</v>
      </c>
      <c r="AP80" s="6">
        <v>54628</v>
      </c>
    </row>
    <row r="81" spans="1:42" ht="15">
      <c r="A81" s="70"/>
      <c r="B81" s="380" t="s">
        <v>188</v>
      </c>
      <c r="C81" s="381" t="s">
        <v>189</v>
      </c>
      <c r="D81" s="381" t="s">
        <v>105</v>
      </c>
      <c r="E81" s="275">
        <v>57</v>
      </c>
      <c r="F81" s="275">
        <v>7</v>
      </c>
      <c r="G81" s="275">
        <v>678</v>
      </c>
      <c r="H81" s="275">
        <v>7425</v>
      </c>
      <c r="I81" s="275">
        <v>144</v>
      </c>
      <c r="J81" s="381" t="s">
        <v>250</v>
      </c>
      <c r="K81" s="275">
        <v>1898</v>
      </c>
      <c r="L81" s="275">
        <v>20493</v>
      </c>
      <c r="M81" s="275">
        <v>25</v>
      </c>
      <c r="N81" s="381" t="s">
        <v>250</v>
      </c>
      <c r="O81" s="275">
        <v>135</v>
      </c>
      <c r="P81" s="275">
        <v>1782</v>
      </c>
      <c r="Q81" s="275">
        <v>226</v>
      </c>
      <c r="R81" s="275">
        <v>7</v>
      </c>
      <c r="S81" s="275">
        <v>2711</v>
      </c>
      <c r="T81" s="406">
        <f t="shared" si="1"/>
        <v>29700</v>
      </c>
      <c r="U81" s="275">
        <v>2823</v>
      </c>
      <c r="V81" s="275">
        <v>444</v>
      </c>
      <c r="W81" s="381" t="s">
        <v>557</v>
      </c>
      <c r="X81" s="382" t="s">
        <v>558</v>
      </c>
      <c r="AP81" s="6">
        <v>3267</v>
      </c>
    </row>
    <row r="82" spans="1:42" ht="15">
      <c r="A82" s="70"/>
      <c r="B82" s="380" t="s">
        <v>172</v>
      </c>
      <c r="C82" s="381" t="s">
        <v>173</v>
      </c>
      <c r="D82" s="381" t="s">
        <v>105</v>
      </c>
      <c r="E82" s="275">
        <v>155</v>
      </c>
      <c r="F82" s="275">
        <v>60</v>
      </c>
      <c r="G82" s="275">
        <v>1152</v>
      </c>
      <c r="H82" s="275">
        <v>142500</v>
      </c>
      <c r="I82" s="275">
        <v>352</v>
      </c>
      <c r="J82" s="275">
        <v>28</v>
      </c>
      <c r="K82" s="275">
        <v>427</v>
      </c>
      <c r="L82" s="275">
        <v>330900</v>
      </c>
      <c r="M82" s="275">
        <v>54</v>
      </c>
      <c r="N82" s="275">
        <v>0</v>
      </c>
      <c r="O82" s="275">
        <v>0</v>
      </c>
      <c r="P82" s="275">
        <v>25530</v>
      </c>
      <c r="Q82" s="275">
        <v>561</v>
      </c>
      <c r="R82" s="275">
        <v>88</v>
      </c>
      <c r="S82" s="275">
        <v>1579</v>
      </c>
      <c r="T82" s="406">
        <f t="shared" si="1"/>
        <v>498930</v>
      </c>
      <c r="U82" s="275">
        <v>48577</v>
      </c>
      <c r="V82" s="275">
        <v>3301</v>
      </c>
      <c r="W82" s="381" t="s">
        <v>557</v>
      </c>
      <c r="X82" s="382" t="s">
        <v>559</v>
      </c>
      <c r="AP82" s="6">
        <v>51878</v>
      </c>
    </row>
    <row r="83" spans="1:42" ht="15">
      <c r="A83" s="70"/>
      <c r="B83" s="380" t="s">
        <v>217</v>
      </c>
      <c r="C83" s="381" t="s">
        <v>218</v>
      </c>
      <c r="D83" s="381" t="s">
        <v>206</v>
      </c>
      <c r="E83" s="275">
        <v>254</v>
      </c>
      <c r="F83" s="275">
        <v>56</v>
      </c>
      <c r="G83" s="275">
        <v>1624</v>
      </c>
      <c r="H83" s="275">
        <v>0</v>
      </c>
      <c r="I83" s="275">
        <v>341</v>
      </c>
      <c r="J83" s="275">
        <v>31</v>
      </c>
      <c r="K83" s="275">
        <v>2354</v>
      </c>
      <c r="L83" s="275">
        <v>0</v>
      </c>
      <c r="M83" s="275">
        <v>51</v>
      </c>
      <c r="N83" s="275">
        <v>7</v>
      </c>
      <c r="O83" s="275">
        <v>20</v>
      </c>
      <c r="P83" s="275">
        <v>0</v>
      </c>
      <c r="Q83" s="275">
        <v>646</v>
      </c>
      <c r="R83" s="275">
        <v>94</v>
      </c>
      <c r="S83" s="275">
        <v>3998</v>
      </c>
      <c r="T83" s="406">
        <f t="shared" si="1"/>
        <v>0</v>
      </c>
      <c r="U83" s="275">
        <v>18191</v>
      </c>
      <c r="V83" s="275">
        <v>1191</v>
      </c>
      <c r="W83" s="381" t="s">
        <v>555</v>
      </c>
      <c r="X83" s="382" t="s">
        <v>558</v>
      </c>
      <c r="AP83" s="6">
        <v>19382</v>
      </c>
    </row>
    <row r="84" spans="1:42" ht="15">
      <c r="A84" s="70"/>
      <c r="B84" s="380" t="s">
        <v>190</v>
      </c>
      <c r="C84" s="381" t="s">
        <v>191</v>
      </c>
      <c r="D84" s="381" t="s">
        <v>105</v>
      </c>
      <c r="E84" s="275">
        <v>376</v>
      </c>
      <c r="F84" s="275">
        <v>45</v>
      </c>
      <c r="G84" s="275">
        <v>2937</v>
      </c>
      <c r="H84" s="275">
        <v>78960</v>
      </c>
      <c r="I84" s="275">
        <v>294</v>
      </c>
      <c r="J84" s="275">
        <v>30</v>
      </c>
      <c r="K84" s="275">
        <v>2575</v>
      </c>
      <c r="L84" s="275">
        <v>123480</v>
      </c>
      <c r="M84" s="275">
        <v>19</v>
      </c>
      <c r="N84" s="275">
        <v>1</v>
      </c>
      <c r="O84" s="275">
        <v>6</v>
      </c>
      <c r="P84" s="275">
        <v>1440</v>
      </c>
      <c r="Q84" s="275">
        <v>689</v>
      </c>
      <c r="R84" s="275">
        <v>76</v>
      </c>
      <c r="S84" s="275">
        <v>5518</v>
      </c>
      <c r="T84" s="406">
        <f t="shared" si="1"/>
        <v>203880</v>
      </c>
      <c r="U84" s="275">
        <v>17342</v>
      </c>
      <c r="V84" s="275">
        <v>1008</v>
      </c>
      <c r="W84" s="381" t="s">
        <v>557</v>
      </c>
      <c r="X84" s="382" t="s">
        <v>558</v>
      </c>
      <c r="AP84" s="6">
        <v>18350</v>
      </c>
    </row>
    <row r="85" spans="1:42" ht="15">
      <c r="A85" s="70"/>
      <c r="B85" s="380" t="s">
        <v>192</v>
      </c>
      <c r="C85" s="381" t="s">
        <v>193</v>
      </c>
      <c r="D85" s="381" t="s">
        <v>105</v>
      </c>
      <c r="E85" s="275">
        <v>89</v>
      </c>
      <c r="F85" s="275">
        <v>46</v>
      </c>
      <c r="G85" s="275">
        <v>1501</v>
      </c>
      <c r="H85" s="275">
        <v>0</v>
      </c>
      <c r="I85" s="275">
        <v>353</v>
      </c>
      <c r="J85" s="275">
        <v>28</v>
      </c>
      <c r="K85" s="275">
        <v>2358</v>
      </c>
      <c r="L85" s="275">
        <v>0</v>
      </c>
      <c r="M85" s="275">
        <v>101</v>
      </c>
      <c r="N85" s="275">
        <v>2</v>
      </c>
      <c r="O85" s="275">
        <v>27</v>
      </c>
      <c r="P85" s="275">
        <v>0</v>
      </c>
      <c r="Q85" s="275">
        <v>543</v>
      </c>
      <c r="R85" s="275">
        <v>76</v>
      </c>
      <c r="S85" s="275">
        <v>3886</v>
      </c>
      <c r="T85" s="406">
        <f t="shared" si="1"/>
        <v>0</v>
      </c>
      <c r="U85" s="275">
        <v>29222</v>
      </c>
      <c r="V85" s="275">
        <v>2160</v>
      </c>
      <c r="W85" s="381" t="s">
        <v>557</v>
      </c>
      <c r="X85" s="382" t="s">
        <v>559</v>
      </c>
      <c r="AP85" s="6">
        <v>31382</v>
      </c>
    </row>
    <row r="86" spans="1:42" ht="15">
      <c r="A86" s="70"/>
      <c r="B86" s="380" t="s">
        <v>194</v>
      </c>
      <c r="C86" s="381" t="s">
        <v>195</v>
      </c>
      <c r="D86" s="381" t="s">
        <v>105</v>
      </c>
      <c r="E86" s="275">
        <v>259</v>
      </c>
      <c r="F86" s="275">
        <v>37</v>
      </c>
      <c r="G86" s="275">
        <v>658</v>
      </c>
      <c r="H86" s="275">
        <v>0</v>
      </c>
      <c r="I86" s="275">
        <v>414</v>
      </c>
      <c r="J86" s="275">
        <v>30</v>
      </c>
      <c r="K86" s="275">
        <v>898</v>
      </c>
      <c r="L86" s="275">
        <v>295648</v>
      </c>
      <c r="M86" s="275">
        <v>122</v>
      </c>
      <c r="N86" s="275">
        <v>8</v>
      </c>
      <c r="O86" s="275">
        <v>225</v>
      </c>
      <c r="P86" s="275">
        <v>27760</v>
      </c>
      <c r="Q86" s="275">
        <v>795</v>
      </c>
      <c r="R86" s="275">
        <v>75</v>
      </c>
      <c r="S86" s="275">
        <v>1781</v>
      </c>
      <c r="T86" s="406">
        <f t="shared" si="1"/>
        <v>323408</v>
      </c>
      <c r="U86" s="275">
        <v>88393</v>
      </c>
      <c r="V86" s="275">
        <v>8135</v>
      </c>
      <c r="W86" s="381" t="s">
        <v>555</v>
      </c>
      <c r="X86" s="382" t="s">
        <v>558</v>
      </c>
      <c r="AP86" s="6">
        <v>96528</v>
      </c>
    </row>
    <row r="87" spans="1:42" ht="15">
      <c r="A87" s="70"/>
      <c r="B87" s="380" t="s">
        <v>198</v>
      </c>
      <c r="C87" s="381" t="s">
        <v>199</v>
      </c>
      <c r="D87" s="381" t="s">
        <v>105</v>
      </c>
      <c r="E87" s="381" t="s">
        <v>250</v>
      </c>
      <c r="F87" s="275">
        <v>1718</v>
      </c>
      <c r="G87" s="275">
        <v>64298</v>
      </c>
      <c r="H87" s="381" t="s">
        <v>250</v>
      </c>
      <c r="I87" s="381" t="s">
        <v>250</v>
      </c>
      <c r="J87" s="275">
        <v>574</v>
      </c>
      <c r="K87" s="275">
        <v>16810</v>
      </c>
      <c r="L87" s="381" t="s">
        <v>250</v>
      </c>
      <c r="M87" s="381" t="s">
        <v>250</v>
      </c>
      <c r="N87" s="275">
        <v>95</v>
      </c>
      <c r="O87" s="275">
        <v>1035</v>
      </c>
      <c r="P87" s="381" t="s">
        <v>250</v>
      </c>
      <c r="Q87" s="381" t="s">
        <v>250</v>
      </c>
      <c r="R87" s="275">
        <v>2387</v>
      </c>
      <c r="S87" s="275">
        <v>82143</v>
      </c>
      <c r="T87" s="406">
        <f t="shared" si="1"/>
        <v>0</v>
      </c>
      <c r="U87" s="275">
        <v>1654018</v>
      </c>
      <c r="V87" s="275">
        <v>167922</v>
      </c>
      <c r="W87" s="381" t="s">
        <v>557</v>
      </c>
      <c r="X87" s="382" t="s">
        <v>559</v>
      </c>
      <c r="AP87" s="6">
        <v>1821940</v>
      </c>
    </row>
    <row r="88" spans="1:42" ht="15">
      <c r="A88" s="70"/>
      <c r="B88" s="380" t="s">
        <v>223</v>
      </c>
      <c r="C88" s="381" t="s">
        <v>224</v>
      </c>
      <c r="D88" s="381" t="s">
        <v>105</v>
      </c>
      <c r="E88" s="275">
        <v>25</v>
      </c>
      <c r="F88" s="275">
        <v>19</v>
      </c>
      <c r="G88" s="275">
        <v>270</v>
      </c>
      <c r="H88" s="381" t="s">
        <v>250</v>
      </c>
      <c r="I88" s="275">
        <v>44</v>
      </c>
      <c r="J88" s="275">
        <v>25</v>
      </c>
      <c r="K88" s="275">
        <v>138</v>
      </c>
      <c r="L88" s="381" t="s">
        <v>250</v>
      </c>
      <c r="M88" s="275">
        <v>21</v>
      </c>
      <c r="N88" s="275">
        <v>21</v>
      </c>
      <c r="O88" s="275">
        <v>65</v>
      </c>
      <c r="P88" s="381" t="s">
        <v>250</v>
      </c>
      <c r="Q88" s="275">
        <v>90</v>
      </c>
      <c r="R88" s="275">
        <v>65</v>
      </c>
      <c r="S88" s="275">
        <v>473</v>
      </c>
      <c r="T88" s="406">
        <f t="shared" si="1"/>
        <v>0</v>
      </c>
      <c r="U88" s="275">
        <v>1412</v>
      </c>
      <c r="V88" s="275">
        <v>173</v>
      </c>
      <c r="W88" s="381" t="s">
        <v>557</v>
      </c>
      <c r="X88" s="382" t="s">
        <v>559</v>
      </c>
      <c r="AP88" s="6">
        <v>1585</v>
      </c>
    </row>
    <row r="89" spans="1:42" ht="15">
      <c r="A89" s="70"/>
      <c r="B89" s="380" t="s">
        <v>200</v>
      </c>
      <c r="C89" s="381" t="s">
        <v>201</v>
      </c>
      <c r="D89" s="381" t="s">
        <v>105</v>
      </c>
      <c r="E89" s="275">
        <v>645</v>
      </c>
      <c r="F89" s="275">
        <v>6</v>
      </c>
      <c r="G89" s="275">
        <v>1861</v>
      </c>
      <c r="H89" s="275">
        <v>130070</v>
      </c>
      <c r="I89" s="275">
        <v>124</v>
      </c>
      <c r="J89" s="275">
        <v>41</v>
      </c>
      <c r="K89" s="275">
        <v>408</v>
      </c>
      <c r="L89" s="275">
        <v>71575</v>
      </c>
      <c r="M89" s="275">
        <v>18</v>
      </c>
      <c r="N89" s="275">
        <v>18</v>
      </c>
      <c r="O89" s="275">
        <v>21</v>
      </c>
      <c r="P89" s="275">
        <v>2400</v>
      </c>
      <c r="Q89" s="275">
        <v>787</v>
      </c>
      <c r="R89" s="275">
        <v>65</v>
      </c>
      <c r="S89" s="275">
        <v>2290</v>
      </c>
      <c r="T89" s="406">
        <f t="shared" si="1"/>
        <v>204045</v>
      </c>
      <c r="U89" s="275">
        <v>24731</v>
      </c>
      <c r="V89" s="275">
        <v>2126</v>
      </c>
      <c r="W89" s="381" t="s">
        <v>555</v>
      </c>
      <c r="X89" s="382" t="s">
        <v>558</v>
      </c>
      <c r="AP89" s="6">
        <v>26857</v>
      </c>
    </row>
    <row r="90" spans="1:42" ht="16" thickBot="1">
      <c r="A90" s="70"/>
      <c r="B90" s="383" t="s">
        <v>202</v>
      </c>
      <c r="C90" s="384" t="s">
        <v>203</v>
      </c>
      <c r="D90" s="384" t="s">
        <v>105</v>
      </c>
      <c r="E90" s="385">
        <v>21</v>
      </c>
      <c r="F90" s="385">
        <v>8</v>
      </c>
      <c r="G90" s="385">
        <v>378</v>
      </c>
      <c r="H90" s="385">
        <v>9490</v>
      </c>
      <c r="I90" s="385">
        <v>69</v>
      </c>
      <c r="J90" s="385">
        <v>67</v>
      </c>
      <c r="K90" s="385">
        <v>1798</v>
      </c>
      <c r="L90" s="385">
        <v>27025</v>
      </c>
      <c r="M90" s="385">
        <v>17</v>
      </c>
      <c r="N90" s="385">
        <v>21</v>
      </c>
      <c r="O90" s="385">
        <v>204</v>
      </c>
      <c r="P90" s="385">
        <v>19431</v>
      </c>
      <c r="Q90" s="385">
        <v>107</v>
      </c>
      <c r="R90" s="385">
        <v>96</v>
      </c>
      <c r="S90" s="385">
        <v>2380</v>
      </c>
      <c r="T90" s="407">
        <f t="shared" si="1"/>
        <v>55946</v>
      </c>
      <c r="U90" s="385">
        <v>17824</v>
      </c>
      <c r="V90" s="385">
        <v>2299</v>
      </c>
      <c r="W90" s="384" t="s">
        <v>555</v>
      </c>
      <c r="X90" s="386" t="s">
        <v>558</v>
      </c>
      <c r="AP90" s="6">
        <v>20123</v>
      </c>
    </row>
    <row r="91" spans="1:42" ht="15">
      <c r="A91" s="70"/>
      <c r="B91" s="5"/>
      <c r="C91" s="5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126"/>
      <c r="U91" s="6"/>
      <c r="V91" s="6"/>
      <c r="AP91" s="6"/>
    </row>
    <row r="92" spans="1:42" ht="16" thickBot="1">
      <c r="A92" s="70"/>
      <c r="B92" s="5"/>
      <c r="C92" s="5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126"/>
      <c r="U92" s="6"/>
      <c r="V92" s="6"/>
      <c r="AP92" s="6"/>
    </row>
    <row r="93" spans="1:42" ht="16">
      <c r="A93" s="70"/>
      <c r="B93" s="579" t="s">
        <v>250</v>
      </c>
      <c r="C93" s="689" t="s">
        <v>537</v>
      </c>
      <c r="D93" s="689"/>
      <c r="E93" s="408">
        <v>22729</v>
      </c>
      <c r="F93" s="408">
        <v>8171</v>
      </c>
      <c r="G93" s="408">
        <v>258537</v>
      </c>
      <c r="H93" s="408">
        <v>5752184</v>
      </c>
      <c r="I93" s="408">
        <v>48207</v>
      </c>
      <c r="J93" s="408">
        <v>7133</v>
      </c>
      <c r="K93" s="408">
        <v>223700</v>
      </c>
      <c r="L93" s="408">
        <v>17435248</v>
      </c>
      <c r="M93" s="408">
        <v>10219</v>
      </c>
      <c r="N93" s="408">
        <v>2449</v>
      </c>
      <c r="O93" s="408">
        <v>32302</v>
      </c>
      <c r="P93" s="408">
        <v>4806209.2</v>
      </c>
      <c r="Q93" s="408">
        <v>73295</v>
      </c>
      <c r="R93" s="408">
        <v>17753</v>
      </c>
      <c r="S93" s="408">
        <v>514539</v>
      </c>
      <c r="T93" s="408">
        <v>27993641.199999999</v>
      </c>
      <c r="U93" s="408">
        <v>5238965</v>
      </c>
      <c r="V93" s="408">
        <v>94688</v>
      </c>
      <c r="W93" s="409" t="s">
        <v>250</v>
      </c>
      <c r="X93" s="410"/>
      <c r="AP93" s="6"/>
    </row>
    <row r="94" spans="1:42" ht="16">
      <c r="A94" s="70"/>
      <c r="B94" s="580" t="s">
        <v>250</v>
      </c>
      <c r="C94" s="690" t="s">
        <v>251</v>
      </c>
      <c r="D94" s="690"/>
      <c r="E94" s="411">
        <v>287.70886075949369</v>
      </c>
      <c r="F94" s="411">
        <v>102.1375</v>
      </c>
      <c r="G94" s="411">
        <v>3231.7125000000001</v>
      </c>
      <c r="H94" s="411">
        <v>81016.676056338023</v>
      </c>
      <c r="I94" s="411">
        <v>602.58749999999998</v>
      </c>
      <c r="J94" s="411">
        <v>89.162499999999994</v>
      </c>
      <c r="K94" s="411">
        <v>2761.7283950617284</v>
      </c>
      <c r="L94" s="411">
        <v>242156.22222222222</v>
      </c>
      <c r="M94" s="411">
        <v>129.35443037974684</v>
      </c>
      <c r="N94" s="411">
        <v>31</v>
      </c>
      <c r="O94" s="411">
        <v>408.88607594936707</v>
      </c>
      <c r="P94" s="411">
        <v>66752.905555555553</v>
      </c>
      <c r="Q94" s="411">
        <v>893.84146341463418</v>
      </c>
      <c r="R94" s="411">
        <v>219.17283950617283</v>
      </c>
      <c r="S94" s="411">
        <v>6352.333333333333</v>
      </c>
      <c r="T94" s="411">
        <v>333257.6333333333</v>
      </c>
      <c r="U94" s="411">
        <v>63889.817073170729</v>
      </c>
      <c r="V94" s="411">
        <v>1127.2380952380952</v>
      </c>
      <c r="W94" s="412" t="s">
        <v>250</v>
      </c>
      <c r="X94" s="413"/>
      <c r="AP94" s="6"/>
    </row>
    <row r="95" spans="1:42" ht="16">
      <c r="B95" s="580" t="s">
        <v>250</v>
      </c>
      <c r="C95" s="690" t="s">
        <v>252</v>
      </c>
      <c r="D95" s="690"/>
      <c r="E95" s="411">
        <v>55.5</v>
      </c>
      <c r="F95" s="411">
        <v>16</v>
      </c>
      <c r="G95" s="411">
        <v>572.75</v>
      </c>
      <c r="H95" s="411">
        <v>427.5</v>
      </c>
      <c r="I95" s="411">
        <v>127.75</v>
      </c>
      <c r="J95" s="411">
        <v>25</v>
      </c>
      <c r="K95" s="411">
        <v>705</v>
      </c>
      <c r="L95" s="411">
        <v>21685.5</v>
      </c>
      <c r="M95" s="411">
        <v>25</v>
      </c>
      <c r="N95" s="411">
        <v>6</v>
      </c>
      <c r="O95" s="411">
        <v>25</v>
      </c>
      <c r="P95" s="411">
        <v>1269.5</v>
      </c>
      <c r="Q95" s="411">
        <v>210.25</v>
      </c>
      <c r="R95" s="411">
        <v>52</v>
      </c>
      <c r="S95" s="411">
        <v>1432</v>
      </c>
      <c r="T95" s="411">
        <v>165.75</v>
      </c>
      <c r="U95" s="411">
        <v>7870</v>
      </c>
      <c r="V95" s="411">
        <v>57</v>
      </c>
      <c r="W95" s="412" t="s">
        <v>250</v>
      </c>
      <c r="X95" s="413"/>
    </row>
    <row r="96" spans="1:42" ht="16">
      <c r="B96" s="580" t="s">
        <v>250</v>
      </c>
      <c r="C96" s="690" t="s">
        <v>253</v>
      </c>
      <c r="D96" s="690"/>
      <c r="E96" s="411">
        <v>126</v>
      </c>
      <c r="F96" s="411">
        <v>45</v>
      </c>
      <c r="G96" s="411">
        <v>1039</v>
      </c>
      <c r="H96" s="411">
        <v>26780</v>
      </c>
      <c r="I96" s="411">
        <v>296.5</v>
      </c>
      <c r="J96" s="411">
        <v>40.5</v>
      </c>
      <c r="K96" s="411">
        <v>1435</v>
      </c>
      <c r="L96" s="411">
        <v>91040.5</v>
      </c>
      <c r="M96" s="411">
        <v>55</v>
      </c>
      <c r="N96" s="411">
        <v>16</v>
      </c>
      <c r="O96" s="411">
        <v>135</v>
      </c>
      <c r="P96" s="411">
        <v>19480.5</v>
      </c>
      <c r="Q96" s="411">
        <v>452.5</v>
      </c>
      <c r="R96" s="411">
        <v>100</v>
      </c>
      <c r="S96" s="411">
        <v>2873</v>
      </c>
      <c r="T96" s="411">
        <v>122097.5</v>
      </c>
      <c r="U96" s="411">
        <v>22593.5</v>
      </c>
      <c r="V96" s="411">
        <v>377.5</v>
      </c>
      <c r="W96" s="412" t="s">
        <v>250</v>
      </c>
      <c r="X96" s="413"/>
    </row>
    <row r="97" spans="2:24" ht="17" thickBot="1">
      <c r="B97" s="581"/>
      <c r="C97" s="691" t="s">
        <v>254</v>
      </c>
      <c r="D97" s="691"/>
      <c r="E97" s="414">
        <v>371.5</v>
      </c>
      <c r="F97" s="414">
        <v>87.25</v>
      </c>
      <c r="G97" s="414">
        <v>2396.5</v>
      </c>
      <c r="H97" s="414">
        <v>96788.5</v>
      </c>
      <c r="I97" s="414">
        <v>683.25</v>
      </c>
      <c r="J97" s="414">
        <v>99.5</v>
      </c>
      <c r="K97" s="414">
        <v>2570</v>
      </c>
      <c r="L97" s="414">
        <v>250387.25</v>
      </c>
      <c r="M97" s="414">
        <v>119.5</v>
      </c>
      <c r="N97" s="414">
        <v>28.5</v>
      </c>
      <c r="O97" s="414">
        <v>320</v>
      </c>
      <c r="P97" s="414">
        <v>82335.5</v>
      </c>
      <c r="Q97" s="414">
        <v>1017.75</v>
      </c>
      <c r="R97" s="414">
        <v>213</v>
      </c>
      <c r="S97" s="414">
        <v>5666</v>
      </c>
      <c r="T97" s="414">
        <v>323336.15000000002</v>
      </c>
      <c r="U97" s="414">
        <v>47771.75</v>
      </c>
      <c r="V97" s="414">
        <v>929</v>
      </c>
      <c r="W97" s="415"/>
      <c r="X97" s="416"/>
    </row>
  </sheetData>
  <mergeCells count="18">
    <mergeCell ref="C93:D93"/>
    <mergeCell ref="C94:D94"/>
    <mergeCell ref="C95:D95"/>
    <mergeCell ref="C96:D96"/>
    <mergeCell ref="C97:D97"/>
    <mergeCell ref="T5:T6"/>
    <mergeCell ref="U5:U6"/>
    <mergeCell ref="V5:V6"/>
    <mergeCell ref="W5:W6"/>
    <mergeCell ref="X5:X6"/>
    <mergeCell ref="B2:C3"/>
    <mergeCell ref="S5:S6"/>
    <mergeCell ref="F2:H2"/>
    <mergeCell ref="E5:H5"/>
    <mergeCell ref="I5:L5"/>
    <mergeCell ref="M5:P5"/>
    <mergeCell ref="Q5:Q6"/>
    <mergeCell ref="R5:R6"/>
  </mergeCells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2" sqref="J2"/>
    </sheetView>
  </sheetViews>
  <sheetFormatPr baseColWidth="10" defaultColWidth="11.5" defaultRowHeight="13"/>
  <cols>
    <col min="1" max="1" width="10.6640625" style="1" customWidth="1"/>
    <col min="2" max="2" width="13.33203125" style="1" customWidth="1"/>
    <col min="3" max="3" width="44" style="1" customWidth="1"/>
    <col min="4" max="4" width="10" style="1" bestFit="1" customWidth="1"/>
    <col min="5" max="5" width="13.33203125" style="1" customWidth="1"/>
    <col min="6" max="6" width="14.6640625" style="1" customWidth="1"/>
    <col min="7" max="7" width="12.1640625" style="1" customWidth="1"/>
    <col min="8" max="8" width="13.6640625" style="1" customWidth="1"/>
    <col min="9" max="9" width="14.33203125" style="1" customWidth="1"/>
    <col min="10" max="10" width="14.6640625" style="1" customWidth="1"/>
    <col min="11" max="11" width="17.6640625" style="1" customWidth="1"/>
    <col min="12" max="12" width="18.6640625" style="1" customWidth="1"/>
    <col min="13" max="13" width="11.6640625" style="1" customWidth="1"/>
    <col min="14" max="14" width="13.5" style="1" customWidth="1"/>
    <col min="15" max="15" width="12.6640625" style="1" customWidth="1"/>
    <col min="16" max="16384" width="11.5" style="1"/>
  </cols>
  <sheetData>
    <row r="1" spans="1:16">
      <c r="B1" s="40"/>
      <c r="D1" s="661"/>
      <c r="E1" s="661"/>
      <c r="F1" s="661"/>
      <c r="G1" s="661"/>
      <c r="H1" s="661"/>
      <c r="I1" s="661"/>
      <c r="J1" s="56"/>
      <c r="K1" s="56"/>
      <c r="L1" s="56"/>
      <c r="M1" s="56"/>
      <c r="N1" s="56"/>
      <c r="O1" s="56"/>
    </row>
    <row r="2" spans="1:16" ht="16">
      <c r="B2" s="692" t="s">
        <v>596</v>
      </c>
      <c r="C2" s="692"/>
      <c r="D2" s="661"/>
      <c r="E2" s="661"/>
      <c r="F2" s="661"/>
      <c r="G2" s="661"/>
      <c r="H2" s="661"/>
      <c r="I2" s="661"/>
      <c r="J2" s="25"/>
      <c r="K2" s="25"/>
      <c r="L2" s="25"/>
      <c r="M2" s="25"/>
      <c r="N2" s="56"/>
      <c r="P2" s="64"/>
    </row>
    <row r="3" spans="1:16" ht="25.5" customHeight="1">
      <c r="B3" s="692"/>
      <c r="C3" s="692"/>
      <c r="D3" s="693"/>
      <c r="E3" s="693"/>
      <c r="F3" s="693"/>
      <c r="G3" s="693"/>
      <c r="H3" s="693"/>
      <c r="I3" s="693"/>
      <c r="J3" s="25"/>
      <c r="K3" s="25"/>
      <c r="L3" s="25"/>
      <c r="M3" s="25"/>
      <c r="N3" s="56"/>
    </row>
    <row r="4" spans="1:16" ht="18" customHeight="1" thickBot="1">
      <c r="B4" s="259" t="s">
        <v>64</v>
      </c>
      <c r="D4" s="65"/>
      <c r="E4" s="65"/>
      <c r="F4" s="65"/>
      <c r="G4" s="65"/>
      <c r="H4" s="65"/>
      <c r="I4" s="65"/>
      <c r="J4" s="25"/>
      <c r="K4" s="25"/>
      <c r="L4" s="25"/>
      <c r="M4" s="25"/>
      <c r="N4" s="25"/>
      <c r="O4" s="56"/>
    </row>
    <row r="5" spans="1:16" ht="63.75" customHeight="1">
      <c r="B5" s="398" t="s">
        <v>398</v>
      </c>
      <c r="C5" s="399" t="s">
        <v>399</v>
      </c>
      <c r="D5" s="399" t="s">
        <v>525</v>
      </c>
      <c r="E5" s="399" t="s">
        <v>413</v>
      </c>
      <c r="F5" s="399" t="s">
        <v>526</v>
      </c>
      <c r="G5" s="399" t="s">
        <v>527</v>
      </c>
      <c r="H5" s="417" t="s">
        <v>528</v>
      </c>
      <c r="I5" s="399" t="s">
        <v>529</v>
      </c>
      <c r="J5" s="417" t="s">
        <v>530</v>
      </c>
      <c r="K5" s="399" t="s">
        <v>531</v>
      </c>
      <c r="L5" s="399" t="s">
        <v>532</v>
      </c>
      <c r="M5" s="399" t="s">
        <v>533</v>
      </c>
      <c r="N5" s="399" t="s">
        <v>534</v>
      </c>
      <c r="O5" s="399" t="s">
        <v>535</v>
      </c>
      <c r="P5" s="402" t="s">
        <v>536</v>
      </c>
    </row>
    <row r="6" spans="1:16" s="478" customFormat="1" ht="15">
      <c r="A6" s="472"/>
      <c r="B6" s="473" t="s">
        <v>227</v>
      </c>
      <c r="C6" s="474" t="s">
        <v>228</v>
      </c>
      <c r="D6" s="499">
        <v>2</v>
      </c>
      <c r="E6" s="474" t="s">
        <v>105</v>
      </c>
      <c r="F6" s="499">
        <v>315</v>
      </c>
      <c r="G6" s="499">
        <v>71</v>
      </c>
      <c r="H6" s="499">
        <v>79</v>
      </c>
      <c r="I6" s="563">
        <f>H6/('Table 1'!F7/5000)</f>
        <v>2.2752276667684277</v>
      </c>
      <c r="J6" s="499">
        <v>37794</v>
      </c>
      <c r="K6" s="564">
        <v>5442.40218</v>
      </c>
      <c r="L6" s="564">
        <v>3.5334699999999999</v>
      </c>
      <c r="M6" s="499">
        <v>24382</v>
      </c>
      <c r="N6" s="564">
        <v>3511.05069</v>
      </c>
      <c r="O6" s="564">
        <v>2.2795399999999999</v>
      </c>
      <c r="P6" s="525">
        <v>181911</v>
      </c>
    </row>
    <row r="7" spans="1:16" s="478" customFormat="1" ht="15">
      <c r="A7" s="472"/>
      <c r="B7" s="282" t="s">
        <v>78</v>
      </c>
      <c r="C7" s="283" t="s">
        <v>79</v>
      </c>
      <c r="D7" s="284">
        <v>1</v>
      </c>
      <c r="E7" s="283" t="s">
        <v>80</v>
      </c>
      <c r="F7" s="284">
        <v>140</v>
      </c>
      <c r="G7" s="284">
        <v>26</v>
      </c>
      <c r="H7" s="284">
        <v>92</v>
      </c>
      <c r="I7" s="565">
        <f>H7/('Table 1'!F8/5000)</f>
        <v>7.1963830353092098</v>
      </c>
      <c r="J7" s="284">
        <v>20311</v>
      </c>
      <c r="K7" s="566">
        <v>7943.7899900000002</v>
      </c>
      <c r="L7" s="566">
        <v>1.3986400000000001</v>
      </c>
      <c r="M7" s="284">
        <v>38841</v>
      </c>
      <c r="N7" s="566">
        <v>15191.017040000001</v>
      </c>
      <c r="O7" s="566">
        <v>2.6746300000000001</v>
      </c>
      <c r="P7" s="526">
        <v>7486</v>
      </c>
    </row>
    <row r="8" spans="1:16" s="478" customFormat="1" ht="15">
      <c r="A8" s="472"/>
      <c r="B8" s="282" t="s">
        <v>103</v>
      </c>
      <c r="C8" s="283" t="s">
        <v>104</v>
      </c>
      <c r="D8" s="284">
        <v>2</v>
      </c>
      <c r="E8" s="283" t="s">
        <v>105</v>
      </c>
      <c r="F8" s="284">
        <v>0</v>
      </c>
      <c r="G8" s="284">
        <v>16</v>
      </c>
      <c r="H8" s="284">
        <v>16</v>
      </c>
      <c r="I8" s="565">
        <f>H8/('Table 1'!F9/5000)</f>
        <v>2.2081148219707423</v>
      </c>
      <c r="J8" s="284">
        <v>4608</v>
      </c>
      <c r="K8" s="566">
        <v>3179.68534</v>
      </c>
      <c r="L8" s="566">
        <v>0.94291000000000003</v>
      </c>
      <c r="M8" s="283" t="s">
        <v>296</v>
      </c>
      <c r="N8" s="566">
        <v>0</v>
      </c>
      <c r="O8" s="566">
        <v>0</v>
      </c>
      <c r="P8" s="526">
        <v>14398</v>
      </c>
    </row>
    <row r="9" spans="1:16" s="478" customFormat="1" ht="15">
      <c r="A9" s="472"/>
      <c r="B9" s="282" t="s">
        <v>81</v>
      </c>
      <c r="C9" s="283" t="s">
        <v>82</v>
      </c>
      <c r="D9" s="284">
        <v>2</v>
      </c>
      <c r="E9" s="283" t="s">
        <v>80</v>
      </c>
      <c r="F9" s="284">
        <v>766</v>
      </c>
      <c r="G9" s="284">
        <v>67</v>
      </c>
      <c r="H9" s="284">
        <v>95</v>
      </c>
      <c r="I9" s="565">
        <f>H9/('Table 1'!F10/5000)</f>
        <v>3.226003626707235</v>
      </c>
      <c r="J9" s="284">
        <v>22308</v>
      </c>
      <c r="K9" s="566">
        <v>3787.6678400000001</v>
      </c>
      <c r="L9" s="566">
        <v>1.99464</v>
      </c>
      <c r="M9" s="284">
        <v>239270</v>
      </c>
      <c r="N9" s="566">
        <v>40625.573040000003</v>
      </c>
      <c r="O9" s="566">
        <v>21.39396</v>
      </c>
      <c r="P9" s="526">
        <v>169513</v>
      </c>
    </row>
    <row r="10" spans="1:16" s="478" customFormat="1" ht="15">
      <c r="A10" s="472"/>
      <c r="B10" s="282" t="s">
        <v>83</v>
      </c>
      <c r="C10" s="283" t="s">
        <v>84</v>
      </c>
      <c r="D10" s="284">
        <v>2</v>
      </c>
      <c r="E10" s="283" t="s">
        <v>80</v>
      </c>
      <c r="F10" s="284">
        <v>126</v>
      </c>
      <c r="G10" s="284">
        <v>17</v>
      </c>
      <c r="H10" s="284">
        <v>86</v>
      </c>
      <c r="I10" s="565">
        <f>H10/('Table 1'!F11/5000)</f>
        <v>8.4906405497196111</v>
      </c>
      <c r="J10" s="284">
        <v>7716</v>
      </c>
      <c r="K10" s="566">
        <v>3808.9408400000002</v>
      </c>
      <c r="L10" s="566">
        <v>0.71009999999999995</v>
      </c>
      <c r="M10" s="284">
        <v>10368</v>
      </c>
      <c r="N10" s="566">
        <v>5118.0791399999998</v>
      </c>
      <c r="O10" s="566">
        <v>0.95416999999999996</v>
      </c>
      <c r="P10" s="526">
        <v>42600</v>
      </c>
    </row>
    <row r="11" spans="1:16" s="478" customFormat="1" ht="15">
      <c r="A11" s="472"/>
      <c r="B11" s="282" t="s">
        <v>85</v>
      </c>
      <c r="C11" s="283" t="s">
        <v>86</v>
      </c>
      <c r="D11" s="284">
        <v>2</v>
      </c>
      <c r="E11" s="283" t="s">
        <v>80</v>
      </c>
      <c r="F11" s="284">
        <v>0</v>
      </c>
      <c r="G11" s="284">
        <v>43</v>
      </c>
      <c r="H11" s="284">
        <v>79</v>
      </c>
      <c r="I11" s="565">
        <f>H11/('Table 1'!F12/5000)</f>
        <v>6.5556901731034145</v>
      </c>
      <c r="J11" s="284">
        <v>9461</v>
      </c>
      <c r="K11" s="566">
        <v>3925.5306799999998</v>
      </c>
      <c r="L11" s="566">
        <v>0.61363000000000001</v>
      </c>
      <c r="M11" s="284">
        <v>11592</v>
      </c>
      <c r="N11" s="566">
        <v>4809.7190199999995</v>
      </c>
      <c r="O11" s="566">
        <v>0.75185000000000002</v>
      </c>
      <c r="P11" s="526">
        <v>23417</v>
      </c>
    </row>
    <row r="12" spans="1:16" s="478" customFormat="1" ht="15">
      <c r="A12" s="472"/>
      <c r="B12" s="282" t="s">
        <v>106</v>
      </c>
      <c r="C12" s="283" t="s">
        <v>107</v>
      </c>
      <c r="D12" s="284">
        <v>1</v>
      </c>
      <c r="E12" s="283" t="s">
        <v>105</v>
      </c>
      <c r="F12" s="284">
        <v>780</v>
      </c>
      <c r="G12" s="284">
        <v>16</v>
      </c>
      <c r="H12" s="284">
        <v>15</v>
      </c>
      <c r="I12" s="565">
        <f>H12/('Table 1'!F13/5000)</f>
        <v>2.5854936569222287</v>
      </c>
      <c r="J12" s="284">
        <v>4325</v>
      </c>
      <c r="K12" s="566">
        <v>3727.42002</v>
      </c>
      <c r="L12" s="566">
        <v>0.7218</v>
      </c>
      <c r="M12" s="283" t="s">
        <v>296</v>
      </c>
      <c r="N12" s="566">
        <v>0</v>
      </c>
      <c r="O12" s="566">
        <v>0</v>
      </c>
      <c r="P12" s="567" t="s">
        <v>296</v>
      </c>
    </row>
    <row r="13" spans="1:16" s="478" customFormat="1" ht="15">
      <c r="A13" s="472"/>
      <c r="B13" s="282" t="s">
        <v>164</v>
      </c>
      <c r="C13" s="283" t="s">
        <v>165</v>
      </c>
      <c r="D13" s="284">
        <v>1</v>
      </c>
      <c r="E13" s="283" t="s">
        <v>105</v>
      </c>
      <c r="F13" s="284">
        <v>25</v>
      </c>
      <c r="G13" s="284">
        <v>43</v>
      </c>
      <c r="H13" s="284">
        <v>86</v>
      </c>
      <c r="I13" s="565">
        <f>H13/('Table 1'!F14/5000)</f>
        <v>4.7284963381644634</v>
      </c>
      <c r="J13" s="284">
        <v>25000</v>
      </c>
      <c r="K13" s="566">
        <v>6872.8144499999999</v>
      </c>
      <c r="L13" s="566">
        <v>2.9603299999999999</v>
      </c>
      <c r="M13" s="283" t="s">
        <v>296</v>
      </c>
      <c r="N13" s="566">
        <v>0</v>
      </c>
      <c r="O13" s="566">
        <v>0</v>
      </c>
      <c r="P13" s="526">
        <v>108528</v>
      </c>
    </row>
    <row r="14" spans="1:16" s="478" customFormat="1" ht="15">
      <c r="A14" s="472"/>
      <c r="B14" s="282" t="s">
        <v>108</v>
      </c>
      <c r="C14" s="283" t="s">
        <v>109</v>
      </c>
      <c r="D14" s="284">
        <v>3</v>
      </c>
      <c r="E14" s="283" t="s">
        <v>105</v>
      </c>
      <c r="F14" s="284">
        <v>906</v>
      </c>
      <c r="G14" s="284">
        <v>27</v>
      </c>
      <c r="H14" s="284">
        <v>57</v>
      </c>
      <c r="I14" s="565">
        <f>H14/('Table 1'!F15/5000)</f>
        <v>1.8686686555420777</v>
      </c>
      <c r="J14" s="284">
        <v>19000</v>
      </c>
      <c r="K14" s="566">
        <v>3114.44776</v>
      </c>
      <c r="L14" s="566">
        <v>1.5765</v>
      </c>
      <c r="M14" s="284">
        <v>13596</v>
      </c>
      <c r="N14" s="566">
        <v>2228.6332499999999</v>
      </c>
      <c r="O14" s="566">
        <v>1.1281099999999999</v>
      </c>
      <c r="P14" s="526">
        <v>68033</v>
      </c>
    </row>
    <row r="15" spans="1:16" s="478" customFormat="1" ht="15">
      <c r="A15" s="472"/>
      <c r="B15" s="282" t="s">
        <v>110</v>
      </c>
      <c r="C15" s="283" t="s">
        <v>111</v>
      </c>
      <c r="D15" s="284">
        <v>3</v>
      </c>
      <c r="E15" s="283" t="s">
        <v>105</v>
      </c>
      <c r="F15" s="284">
        <v>739</v>
      </c>
      <c r="G15" s="284">
        <v>126</v>
      </c>
      <c r="H15" s="284">
        <v>118</v>
      </c>
      <c r="I15" s="565">
        <f>H15/('Table 1'!F16/5000)</f>
        <v>2.1579865619616463</v>
      </c>
      <c r="J15" s="284">
        <v>50589</v>
      </c>
      <c r="K15" s="566">
        <v>4625.8636500000002</v>
      </c>
      <c r="L15" s="566">
        <v>1.9773700000000001</v>
      </c>
      <c r="M15" s="284">
        <v>1809599</v>
      </c>
      <c r="N15" s="566">
        <v>165469.92900999999</v>
      </c>
      <c r="O15" s="566">
        <v>70.731669999999994</v>
      </c>
      <c r="P15" s="526">
        <v>304567</v>
      </c>
    </row>
    <row r="16" spans="1:16" s="478" customFormat="1" ht="15">
      <c r="A16" s="472"/>
      <c r="B16" s="282" t="s">
        <v>112</v>
      </c>
      <c r="C16" s="283" t="s">
        <v>113</v>
      </c>
      <c r="D16" s="284">
        <v>1</v>
      </c>
      <c r="E16" s="283" t="s">
        <v>105</v>
      </c>
      <c r="F16" s="284">
        <v>0</v>
      </c>
      <c r="G16" s="284">
        <v>35</v>
      </c>
      <c r="H16" s="284">
        <v>30</v>
      </c>
      <c r="I16" s="565">
        <f>H16/('Table 1'!F17/5000)</f>
        <v>1.6854690098431391</v>
      </c>
      <c r="J16" s="284">
        <v>9240</v>
      </c>
      <c r="K16" s="566">
        <v>2595.62228</v>
      </c>
      <c r="L16" s="566">
        <v>1.0514300000000001</v>
      </c>
      <c r="M16" s="283" t="s">
        <v>296</v>
      </c>
      <c r="N16" s="566">
        <v>0</v>
      </c>
      <c r="O16" s="566">
        <v>0</v>
      </c>
      <c r="P16" s="526">
        <v>246167</v>
      </c>
    </row>
    <row r="17" spans="1:16" s="478" customFormat="1" ht="15">
      <c r="A17" s="472"/>
      <c r="B17" s="282" t="s">
        <v>114</v>
      </c>
      <c r="C17" s="283" t="s">
        <v>115</v>
      </c>
      <c r="D17" s="284">
        <v>3</v>
      </c>
      <c r="E17" s="283" t="s">
        <v>105</v>
      </c>
      <c r="F17" s="284">
        <v>6374</v>
      </c>
      <c r="G17" s="284">
        <v>67</v>
      </c>
      <c r="H17" s="284">
        <v>64</v>
      </c>
      <c r="I17" s="565">
        <f>H17/('Table 1'!F18/5000)</f>
        <v>1.3411623686603884</v>
      </c>
      <c r="J17" s="284">
        <v>26166</v>
      </c>
      <c r="K17" s="566">
        <v>2741.6292600000002</v>
      </c>
      <c r="L17" s="566">
        <v>1.88679</v>
      </c>
      <c r="M17" s="283" t="s">
        <v>296</v>
      </c>
      <c r="N17" s="566">
        <v>0</v>
      </c>
      <c r="O17" s="566">
        <v>0</v>
      </c>
      <c r="P17" s="567" t="s">
        <v>296</v>
      </c>
    </row>
    <row r="18" spans="1:16" s="478" customFormat="1" ht="15">
      <c r="A18" s="472"/>
      <c r="B18" s="282" t="s">
        <v>116</v>
      </c>
      <c r="C18" s="283" t="s">
        <v>117</v>
      </c>
      <c r="D18" s="284">
        <v>2</v>
      </c>
      <c r="E18" s="283" t="s">
        <v>105</v>
      </c>
      <c r="F18" s="284">
        <v>0</v>
      </c>
      <c r="G18" s="284">
        <v>33</v>
      </c>
      <c r="H18" s="284">
        <v>43</v>
      </c>
      <c r="I18" s="565">
        <f>H18/('Table 1'!F19/5000)</f>
        <v>2.6363223915735778</v>
      </c>
      <c r="J18" s="284">
        <v>12220</v>
      </c>
      <c r="K18" s="566">
        <v>3746.0301899999999</v>
      </c>
      <c r="L18" s="566">
        <v>1.6666700000000001</v>
      </c>
      <c r="M18" s="284">
        <v>14154</v>
      </c>
      <c r="N18" s="566">
        <v>4338.8961799999997</v>
      </c>
      <c r="O18" s="566">
        <v>1.9304399999999999</v>
      </c>
      <c r="P18" s="526">
        <v>43585</v>
      </c>
    </row>
    <row r="19" spans="1:16" s="478" customFormat="1" ht="15">
      <c r="A19" s="472"/>
      <c r="B19" s="282" t="s">
        <v>248</v>
      </c>
      <c r="C19" s="283" t="s">
        <v>615</v>
      </c>
      <c r="D19" s="284">
        <v>3</v>
      </c>
      <c r="E19" s="283" t="s">
        <v>105</v>
      </c>
      <c r="F19" s="284">
        <v>440</v>
      </c>
      <c r="G19" s="284">
        <v>25</v>
      </c>
      <c r="H19" s="284">
        <v>26</v>
      </c>
      <c r="I19" s="565">
        <f>H19/('Table 1'!F20/5000)</f>
        <v>1.8645745184377733</v>
      </c>
      <c r="J19" s="284">
        <v>12102</v>
      </c>
      <c r="K19" s="566">
        <v>4339.4386199999999</v>
      </c>
      <c r="L19" s="566">
        <v>0.90151999999999999</v>
      </c>
      <c r="M19" s="284">
        <v>8575</v>
      </c>
      <c r="N19" s="566">
        <v>3074.7550999999999</v>
      </c>
      <c r="O19" s="566">
        <v>0.63878000000000001</v>
      </c>
      <c r="P19" s="526">
        <v>46098</v>
      </c>
    </row>
    <row r="20" spans="1:16" s="478" customFormat="1" ht="15">
      <c r="A20" s="472"/>
      <c r="B20" s="282" t="s">
        <v>235</v>
      </c>
      <c r="C20" s="283" t="s">
        <v>236</v>
      </c>
      <c r="D20" s="284">
        <v>1</v>
      </c>
      <c r="E20" s="283" t="s">
        <v>105</v>
      </c>
      <c r="F20" s="284">
        <v>483</v>
      </c>
      <c r="G20" s="284">
        <v>9</v>
      </c>
      <c r="H20" s="284">
        <v>16</v>
      </c>
      <c r="I20" s="565">
        <f>H20/('Table 1'!F21/5000)</f>
        <v>3.6071782847867255</v>
      </c>
      <c r="J20" s="284">
        <v>24395</v>
      </c>
      <c r="K20" s="566">
        <v>27499.09821</v>
      </c>
      <c r="L20" s="566">
        <v>7.75922</v>
      </c>
      <c r="M20" s="283" t="s">
        <v>296</v>
      </c>
      <c r="N20" s="566">
        <v>0</v>
      </c>
      <c r="O20" s="566">
        <v>0</v>
      </c>
      <c r="P20" s="567" t="s">
        <v>296</v>
      </c>
    </row>
    <row r="21" spans="1:16" s="478" customFormat="1" ht="15">
      <c r="A21" s="472"/>
      <c r="B21" s="282" t="s">
        <v>118</v>
      </c>
      <c r="C21" s="283" t="s">
        <v>119</v>
      </c>
      <c r="D21" s="284">
        <v>2</v>
      </c>
      <c r="E21" s="283" t="s">
        <v>105</v>
      </c>
      <c r="F21" s="284">
        <v>1422</v>
      </c>
      <c r="G21" s="284">
        <v>68</v>
      </c>
      <c r="H21" s="284">
        <v>98</v>
      </c>
      <c r="I21" s="565">
        <f>H21/('Table 1'!F22/5000)</f>
        <v>4.0835715416732645</v>
      </c>
      <c r="J21" s="284">
        <v>32161</v>
      </c>
      <c r="K21" s="566">
        <v>6700.5991999999997</v>
      </c>
      <c r="L21" s="566">
        <v>1.9809699999999999</v>
      </c>
      <c r="M21" s="283" t="s">
        <v>296</v>
      </c>
      <c r="N21" s="566">
        <v>0</v>
      </c>
      <c r="O21" s="566">
        <v>0</v>
      </c>
      <c r="P21" s="526">
        <v>66172</v>
      </c>
    </row>
    <row r="22" spans="1:16" s="478" customFormat="1" ht="15">
      <c r="A22" s="472"/>
      <c r="B22" s="282" t="s">
        <v>204</v>
      </c>
      <c r="C22" s="283" t="s">
        <v>205</v>
      </c>
      <c r="D22" s="284">
        <v>3</v>
      </c>
      <c r="E22" s="283" t="s">
        <v>206</v>
      </c>
      <c r="F22" s="284">
        <v>1344</v>
      </c>
      <c r="G22" s="284">
        <v>52</v>
      </c>
      <c r="H22" s="284">
        <v>58</v>
      </c>
      <c r="I22" s="565">
        <f>H22/('Table 1'!F23/5000)</f>
        <v>4.6627542406945892</v>
      </c>
      <c r="J22" s="284">
        <v>23107</v>
      </c>
      <c r="K22" s="566">
        <v>9288.1260600000005</v>
      </c>
      <c r="L22" s="566">
        <v>7.2595000000000001</v>
      </c>
      <c r="M22" s="283" t="s">
        <v>296</v>
      </c>
      <c r="N22" s="566">
        <v>0</v>
      </c>
      <c r="O22" s="566">
        <v>0</v>
      </c>
      <c r="P22" s="526">
        <v>804113</v>
      </c>
    </row>
    <row r="23" spans="1:16" s="478" customFormat="1" ht="15">
      <c r="A23" s="472"/>
      <c r="B23" s="282" t="s">
        <v>162</v>
      </c>
      <c r="C23" s="283" t="s">
        <v>163</v>
      </c>
      <c r="D23" s="284">
        <v>3</v>
      </c>
      <c r="E23" s="283" t="s">
        <v>105</v>
      </c>
      <c r="F23" s="284">
        <v>7913</v>
      </c>
      <c r="G23" s="284">
        <v>825</v>
      </c>
      <c r="H23" s="284">
        <v>750</v>
      </c>
      <c r="I23" s="565">
        <f>H23/('Table 1'!F24/5000)</f>
        <v>3.2797208301629364</v>
      </c>
      <c r="J23" s="284">
        <v>190988</v>
      </c>
      <c r="K23" s="566">
        <v>4175.9154799999997</v>
      </c>
      <c r="L23" s="566">
        <v>3.0829900000000001</v>
      </c>
      <c r="M23" s="284">
        <v>685572</v>
      </c>
      <c r="N23" s="566">
        <v>14989.89846</v>
      </c>
      <c r="O23" s="566">
        <v>11.06672</v>
      </c>
      <c r="P23" s="526">
        <v>22415473</v>
      </c>
    </row>
    <row r="24" spans="1:16" s="478" customFormat="1" ht="15">
      <c r="A24" s="472"/>
      <c r="B24" s="282" t="s">
        <v>229</v>
      </c>
      <c r="C24" s="283" t="s">
        <v>230</v>
      </c>
      <c r="D24" s="284">
        <v>3</v>
      </c>
      <c r="E24" s="283" t="s">
        <v>105</v>
      </c>
      <c r="F24" s="284">
        <v>5</v>
      </c>
      <c r="G24" s="284">
        <v>38</v>
      </c>
      <c r="H24" s="284">
        <v>59</v>
      </c>
      <c r="I24" s="565">
        <f>H24/('Table 1'!F25/5000)</f>
        <v>3.7302580832795926</v>
      </c>
      <c r="J24" s="284">
        <v>9762</v>
      </c>
      <c r="K24" s="566">
        <v>3085.9982500000001</v>
      </c>
      <c r="L24" s="566">
        <v>1.2760800000000001</v>
      </c>
      <c r="M24" s="283" t="s">
        <v>296</v>
      </c>
      <c r="N24" s="566">
        <v>0</v>
      </c>
      <c r="O24" s="566">
        <v>0</v>
      </c>
      <c r="P24" s="567" t="s">
        <v>296</v>
      </c>
    </row>
    <row r="25" spans="1:16" s="478" customFormat="1" ht="15">
      <c r="A25" s="472"/>
      <c r="B25" s="282" t="s">
        <v>120</v>
      </c>
      <c r="C25" s="283" t="s">
        <v>121</v>
      </c>
      <c r="D25" s="284">
        <v>2</v>
      </c>
      <c r="E25" s="283" t="s">
        <v>105</v>
      </c>
      <c r="F25" s="284">
        <v>0</v>
      </c>
      <c r="G25" s="284">
        <v>24</v>
      </c>
      <c r="H25" s="284">
        <v>35</v>
      </c>
      <c r="I25" s="565">
        <f>H25/('Table 1'!F26/5000)</f>
        <v>1.9512086343769512</v>
      </c>
      <c r="J25" s="284">
        <v>11005</v>
      </c>
      <c r="K25" s="566">
        <v>3067.57872</v>
      </c>
      <c r="L25" s="566">
        <v>3.3531399999999998</v>
      </c>
      <c r="M25" s="284">
        <v>11247</v>
      </c>
      <c r="N25" s="566">
        <v>3135.0347900000002</v>
      </c>
      <c r="O25" s="566">
        <v>3.4268700000000001</v>
      </c>
      <c r="P25" s="567" t="s">
        <v>296</v>
      </c>
    </row>
    <row r="26" spans="1:16" s="478" customFormat="1" ht="15">
      <c r="A26" s="472"/>
      <c r="B26" s="282" t="s">
        <v>122</v>
      </c>
      <c r="C26" s="283" t="s">
        <v>123</v>
      </c>
      <c r="D26" s="284">
        <v>1</v>
      </c>
      <c r="E26" s="283" t="s">
        <v>105</v>
      </c>
      <c r="F26" s="284">
        <v>0</v>
      </c>
      <c r="G26" s="284">
        <v>47</v>
      </c>
      <c r="H26" s="284">
        <v>92</v>
      </c>
      <c r="I26" s="565">
        <f>H26/('Table 1'!F27/5000)</f>
        <v>9.1906255619268347</v>
      </c>
      <c r="J26" s="284">
        <v>10015</v>
      </c>
      <c r="K26" s="566">
        <v>5002.3975499999997</v>
      </c>
      <c r="L26" s="566">
        <v>0.67815999999999999</v>
      </c>
      <c r="M26" s="284">
        <v>10263</v>
      </c>
      <c r="N26" s="566">
        <v>5126.2712000000001</v>
      </c>
      <c r="O26" s="566">
        <v>0.69494999999999996</v>
      </c>
      <c r="P26" s="567" t="s">
        <v>296</v>
      </c>
    </row>
    <row r="27" spans="1:16" s="478" customFormat="1" ht="15">
      <c r="A27" s="472"/>
      <c r="B27" s="282" t="s">
        <v>87</v>
      </c>
      <c r="C27" s="283" t="s">
        <v>88</v>
      </c>
      <c r="D27" s="284">
        <v>2</v>
      </c>
      <c r="E27" s="283" t="s">
        <v>80</v>
      </c>
      <c r="F27" s="284">
        <v>5198</v>
      </c>
      <c r="G27" s="284">
        <v>60</v>
      </c>
      <c r="H27" s="284">
        <v>170</v>
      </c>
      <c r="I27" s="565">
        <f>H27/('Table 1'!F28/5000)</f>
        <v>7.3650463564682438</v>
      </c>
      <c r="J27" s="284">
        <v>19482</v>
      </c>
      <c r="K27" s="566">
        <v>4220.1715599999998</v>
      </c>
      <c r="L27" s="566">
        <v>1.49116</v>
      </c>
      <c r="M27" s="284">
        <v>27517</v>
      </c>
      <c r="N27" s="566">
        <v>5960.7053100000003</v>
      </c>
      <c r="O27" s="566">
        <v>2.10616</v>
      </c>
      <c r="P27" s="526">
        <v>171237</v>
      </c>
    </row>
    <row r="28" spans="1:16" s="478" customFormat="1" ht="15">
      <c r="A28" s="472"/>
      <c r="B28" s="282" t="s">
        <v>124</v>
      </c>
      <c r="C28" s="283" t="s">
        <v>125</v>
      </c>
      <c r="D28" s="284">
        <v>1</v>
      </c>
      <c r="E28" s="283" t="s">
        <v>105</v>
      </c>
      <c r="F28" s="284">
        <v>4514</v>
      </c>
      <c r="G28" s="284">
        <v>140</v>
      </c>
      <c r="H28" s="284">
        <v>264</v>
      </c>
      <c r="I28" s="565">
        <f>H28/('Table 1'!F29/5000)</f>
        <v>3.87383051404557</v>
      </c>
      <c r="J28" s="284">
        <v>96318</v>
      </c>
      <c r="K28" s="566">
        <v>7066.6592300000002</v>
      </c>
      <c r="L28" s="566">
        <v>3.9243000000000001</v>
      </c>
      <c r="M28" s="284">
        <v>94606</v>
      </c>
      <c r="N28" s="566">
        <v>6941.05321</v>
      </c>
      <c r="O28" s="566">
        <v>3.8545500000000001</v>
      </c>
      <c r="P28" s="526">
        <v>199684</v>
      </c>
    </row>
    <row r="29" spans="1:16" s="478" customFormat="1" ht="15">
      <c r="A29" s="472"/>
      <c r="B29" s="282" t="s">
        <v>126</v>
      </c>
      <c r="C29" s="283" t="s">
        <v>127</v>
      </c>
      <c r="D29" s="284">
        <v>2</v>
      </c>
      <c r="E29" s="283" t="s">
        <v>105</v>
      </c>
      <c r="F29" s="284">
        <v>1024</v>
      </c>
      <c r="G29" s="284">
        <v>71</v>
      </c>
      <c r="H29" s="284">
        <v>108</v>
      </c>
      <c r="I29" s="565">
        <f>H29/('Table 1'!F30/5000)</f>
        <v>3.2305152073512171</v>
      </c>
      <c r="J29" s="284">
        <v>21957</v>
      </c>
      <c r="K29" s="566">
        <v>3283.9084400000002</v>
      </c>
      <c r="L29" s="566">
        <v>1.32575</v>
      </c>
      <c r="M29" s="283" t="s">
        <v>296</v>
      </c>
      <c r="N29" s="566">
        <v>0</v>
      </c>
      <c r="O29" s="566">
        <v>0</v>
      </c>
      <c r="P29" s="526">
        <v>38130</v>
      </c>
    </row>
    <row r="30" spans="1:16" s="478" customFormat="1" ht="15">
      <c r="A30" s="472"/>
      <c r="B30" s="282" t="s">
        <v>128</v>
      </c>
      <c r="C30" s="283" t="s">
        <v>129</v>
      </c>
      <c r="D30" s="284">
        <v>2</v>
      </c>
      <c r="E30" s="283" t="s">
        <v>105</v>
      </c>
      <c r="F30" s="284">
        <v>6713</v>
      </c>
      <c r="G30" s="284">
        <v>17</v>
      </c>
      <c r="H30" s="284">
        <v>74</v>
      </c>
      <c r="I30" s="565">
        <f>H30/('Table 1'!F31/5000)</f>
        <v>8.4679818739415023</v>
      </c>
      <c r="J30" s="284">
        <v>4849</v>
      </c>
      <c r="K30" s="566">
        <v>2774.4083900000001</v>
      </c>
      <c r="L30" s="566">
        <v>0.59394999999999998</v>
      </c>
      <c r="M30" s="284">
        <v>5176</v>
      </c>
      <c r="N30" s="566">
        <v>2961.5050099999999</v>
      </c>
      <c r="O30" s="566">
        <v>0.63400000000000001</v>
      </c>
      <c r="P30" s="526">
        <v>18213</v>
      </c>
    </row>
    <row r="31" spans="1:16" s="478" customFormat="1" ht="15">
      <c r="A31" s="472"/>
      <c r="B31" s="282" t="s">
        <v>130</v>
      </c>
      <c r="C31" s="283" t="s">
        <v>131</v>
      </c>
      <c r="D31" s="284">
        <v>1</v>
      </c>
      <c r="E31" s="283" t="s">
        <v>105</v>
      </c>
      <c r="F31" s="284">
        <v>483</v>
      </c>
      <c r="G31" s="284">
        <v>14</v>
      </c>
      <c r="H31" s="284">
        <v>42</v>
      </c>
      <c r="I31" s="565">
        <f>H31/('Table 1'!F32/5000)</f>
        <v>4.3096371695944837</v>
      </c>
      <c r="J31" s="284">
        <v>-1</v>
      </c>
      <c r="K31" s="566">
        <v>-0.51305000000000001</v>
      </c>
      <c r="L31" s="566">
        <v>-1.3999999999999999E-4</v>
      </c>
      <c r="M31" s="283" t="s">
        <v>296</v>
      </c>
      <c r="N31" s="566">
        <v>0</v>
      </c>
      <c r="O31" s="566">
        <v>0</v>
      </c>
      <c r="P31" s="567" t="s">
        <v>296</v>
      </c>
    </row>
    <row r="32" spans="1:16" s="478" customFormat="1" ht="15">
      <c r="A32" s="472"/>
      <c r="B32" s="282" t="s">
        <v>132</v>
      </c>
      <c r="C32" s="283" t="s">
        <v>133</v>
      </c>
      <c r="D32" s="284">
        <v>3</v>
      </c>
      <c r="E32" s="283" t="s">
        <v>105</v>
      </c>
      <c r="F32" s="284">
        <v>10705</v>
      </c>
      <c r="G32" s="284">
        <v>163</v>
      </c>
      <c r="H32" s="284">
        <v>292</v>
      </c>
      <c r="I32" s="565">
        <f>H32/('Table 1'!F33/5000)</f>
        <v>4.4048344566666868</v>
      </c>
      <c r="J32" s="284">
        <v>82255</v>
      </c>
      <c r="K32" s="566">
        <v>6204.1037399999996</v>
      </c>
      <c r="L32" s="566">
        <v>4.7360100000000003</v>
      </c>
      <c r="M32" s="283" t="s">
        <v>296</v>
      </c>
      <c r="N32" s="566">
        <v>0</v>
      </c>
      <c r="O32" s="566">
        <v>0</v>
      </c>
      <c r="P32" s="526">
        <v>735181</v>
      </c>
    </row>
    <row r="33" spans="1:16" s="478" customFormat="1" ht="15">
      <c r="A33" s="472"/>
      <c r="B33" s="282" t="s">
        <v>89</v>
      </c>
      <c r="C33" s="283" t="s">
        <v>90</v>
      </c>
      <c r="D33" s="284">
        <v>2</v>
      </c>
      <c r="E33" s="283" t="s">
        <v>80</v>
      </c>
      <c r="F33" s="284">
        <v>0</v>
      </c>
      <c r="G33" s="284">
        <v>67</v>
      </c>
      <c r="H33" s="284">
        <v>75</v>
      </c>
      <c r="I33" s="565">
        <f>H33/('Table 1'!F34/5000)</f>
        <v>3.1138420659304162</v>
      </c>
      <c r="J33" s="284">
        <v>17311</v>
      </c>
      <c r="K33" s="566">
        <v>3593.58133</v>
      </c>
      <c r="L33" s="566">
        <v>0.93320999999999998</v>
      </c>
      <c r="M33" s="284">
        <v>24163</v>
      </c>
      <c r="N33" s="566">
        <v>5015.9843899999996</v>
      </c>
      <c r="O33" s="566">
        <v>1.3025899999999999</v>
      </c>
      <c r="P33" s="526">
        <v>275510</v>
      </c>
    </row>
    <row r="34" spans="1:16" s="478" customFormat="1" ht="15">
      <c r="A34" s="472"/>
      <c r="B34" s="282" t="s">
        <v>134</v>
      </c>
      <c r="C34" s="283" t="s">
        <v>135</v>
      </c>
      <c r="D34" s="284">
        <v>1</v>
      </c>
      <c r="E34" s="283" t="s">
        <v>105</v>
      </c>
      <c r="F34" s="284">
        <v>78</v>
      </c>
      <c r="G34" s="284">
        <v>13</v>
      </c>
      <c r="H34" s="284">
        <v>29</v>
      </c>
      <c r="I34" s="565">
        <f>H34/('Table 1'!F35/5000)</f>
        <v>3.0054305020105292</v>
      </c>
      <c r="J34" s="284">
        <v>10987</v>
      </c>
      <c r="K34" s="566">
        <v>5693.2180900000003</v>
      </c>
      <c r="L34" s="566">
        <v>1.97679</v>
      </c>
      <c r="M34" s="284">
        <v>51815</v>
      </c>
      <c r="N34" s="566">
        <v>26849.376110000001</v>
      </c>
      <c r="O34" s="566">
        <v>9.3225999999999996</v>
      </c>
      <c r="P34" s="526">
        <v>57458</v>
      </c>
    </row>
    <row r="35" spans="1:16" s="478" customFormat="1" ht="15">
      <c r="A35" s="472"/>
      <c r="B35" s="282" t="s">
        <v>207</v>
      </c>
      <c r="C35" s="283" t="s">
        <v>208</v>
      </c>
      <c r="D35" s="284">
        <v>1</v>
      </c>
      <c r="E35" s="283" t="s">
        <v>206</v>
      </c>
      <c r="F35" s="284">
        <v>87</v>
      </c>
      <c r="G35" s="284">
        <v>7</v>
      </c>
      <c r="H35" s="284">
        <v>17</v>
      </c>
      <c r="I35" s="565">
        <f>H35/('Table 1'!F36/5000)</f>
        <v>18.985928076837169</v>
      </c>
      <c r="J35" s="284">
        <v>5146</v>
      </c>
      <c r="K35" s="566">
        <v>28735.760549999999</v>
      </c>
      <c r="L35" s="566">
        <v>2.0716600000000001</v>
      </c>
      <c r="M35" s="284">
        <v>8815</v>
      </c>
      <c r="N35" s="566">
        <v>49223.810590000001</v>
      </c>
      <c r="O35" s="566">
        <v>3.5487099999999998</v>
      </c>
      <c r="P35" s="526">
        <v>11190</v>
      </c>
    </row>
    <row r="36" spans="1:16" s="478" customFormat="1" ht="15">
      <c r="A36" s="472"/>
      <c r="B36" s="282" t="s">
        <v>91</v>
      </c>
      <c r="C36" s="283" t="s">
        <v>92</v>
      </c>
      <c r="D36" s="284">
        <v>2</v>
      </c>
      <c r="E36" s="283" t="s">
        <v>80</v>
      </c>
      <c r="F36" s="284">
        <v>9945</v>
      </c>
      <c r="G36" s="284">
        <v>95</v>
      </c>
      <c r="H36" s="284">
        <v>70</v>
      </c>
      <c r="I36" s="565">
        <f>H36/('Table 1'!F37/5000)</f>
        <v>3.6952574010726802</v>
      </c>
      <c r="J36" s="284">
        <v>14617</v>
      </c>
      <c r="K36" s="566">
        <v>3858.11267</v>
      </c>
      <c r="L36" s="566">
        <v>1.11896</v>
      </c>
      <c r="M36" s="284">
        <v>235291</v>
      </c>
      <c r="N36" s="566">
        <v>62104.343509999999</v>
      </c>
      <c r="O36" s="566">
        <v>18.01202</v>
      </c>
      <c r="P36" s="526">
        <v>204638</v>
      </c>
    </row>
    <row r="37" spans="1:16" s="478" customFormat="1" ht="15">
      <c r="A37" s="472"/>
      <c r="B37" s="282" t="s">
        <v>136</v>
      </c>
      <c r="C37" s="283" t="s">
        <v>137</v>
      </c>
      <c r="D37" s="284">
        <v>2</v>
      </c>
      <c r="E37" s="283" t="s">
        <v>105</v>
      </c>
      <c r="F37" s="284">
        <v>1618</v>
      </c>
      <c r="G37" s="284">
        <v>183</v>
      </c>
      <c r="H37" s="284">
        <v>249</v>
      </c>
      <c r="I37" s="565">
        <f>H37/('Table 1'!F38/5000)</f>
        <v>3.1887020061929969</v>
      </c>
      <c r="J37" s="284">
        <v>56756</v>
      </c>
      <c r="K37" s="566">
        <v>3634.0958000000001</v>
      </c>
      <c r="L37" s="566">
        <v>1.70183</v>
      </c>
      <c r="M37" s="283" t="s">
        <v>296</v>
      </c>
      <c r="N37" s="566">
        <v>0</v>
      </c>
      <c r="O37" s="566">
        <v>0</v>
      </c>
      <c r="P37" s="526">
        <v>104378</v>
      </c>
    </row>
    <row r="38" spans="1:16" s="478" customFormat="1" ht="15">
      <c r="A38" s="472"/>
      <c r="B38" s="282" t="s">
        <v>138</v>
      </c>
      <c r="C38" s="283" t="s">
        <v>139</v>
      </c>
      <c r="D38" s="284">
        <v>2</v>
      </c>
      <c r="E38" s="283" t="s">
        <v>105</v>
      </c>
      <c r="F38" s="284">
        <v>176</v>
      </c>
      <c r="G38" s="284">
        <v>19</v>
      </c>
      <c r="H38" s="284">
        <v>22</v>
      </c>
      <c r="I38" s="565">
        <f>H38/('Table 1'!F39/5000)</f>
        <v>1.4723794991232648</v>
      </c>
      <c r="J38" s="284">
        <v>5573</v>
      </c>
      <c r="K38" s="566">
        <v>1864.9024899999999</v>
      </c>
      <c r="L38" s="566">
        <v>0.66727000000000003</v>
      </c>
      <c r="M38" s="284">
        <v>9931</v>
      </c>
      <c r="N38" s="566">
        <v>3323.2274600000001</v>
      </c>
      <c r="O38" s="566">
        <v>1.18906</v>
      </c>
      <c r="P38" s="526">
        <v>14719</v>
      </c>
    </row>
    <row r="39" spans="1:16" s="478" customFormat="1" ht="15">
      <c r="A39" s="472"/>
      <c r="B39" s="282" t="s">
        <v>231</v>
      </c>
      <c r="C39" s="283" t="s">
        <v>232</v>
      </c>
      <c r="D39" s="284">
        <v>2</v>
      </c>
      <c r="E39" s="283" t="s">
        <v>105</v>
      </c>
      <c r="F39" s="284">
        <v>4656</v>
      </c>
      <c r="G39" s="284">
        <v>80</v>
      </c>
      <c r="H39" s="284">
        <v>121</v>
      </c>
      <c r="I39" s="565">
        <f>H39/('Table 1'!F40/5000)</f>
        <v>2.5594598482092246</v>
      </c>
      <c r="J39" s="284">
        <v>44042</v>
      </c>
      <c r="K39" s="566">
        <v>4658.0054</v>
      </c>
      <c r="L39" s="566">
        <v>2.1227100000000001</v>
      </c>
      <c r="M39" s="284">
        <v>55187</v>
      </c>
      <c r="N39" s="566">
        <v>5836.7318400000004</v>
      </c>
      <c r="O39" s="566">
        <v>2.6598700000000002</v>
      </c>
      <c r="P39" s="526">
        <v>244299</v>
      </c>
    </row>
    <row r="40" spans="1:16" s="478" customFormat="1" ht="15">
      <c r="A40" s="472"/>
      <c r="B40" s="282" t="s">
        <v>219</v>
      </c>
      <c r="C40" s="283" t="s">
        <v>220</v>
      </c>
      <c r="D40" s="284">
        <v>1</v>
      </c>
      <c r="E40" s="283" t="s">
        <v>206</v>
      </c>
      <c r="F40" s="284">
        <v>30</v>
      </c>
      <c r="G40" s="284">
        <v>15</v>
      </c>
      <c r="H40" s="284">
        <v>21</v>
      </c>
      <c r="I40" s="565">
        <f>H40/('Table 1'!F41/5000)</f>
        <v>10.869565217391305</v>
      </c>
      <c r="J40" s="284">
        <v>880</v>
      </c>
      <c r="K40" s="566">
        <v>2277.43271</v>
      </c>
      <c r="L40" s="566">
        <v>0.33133000000000001</v>
      </c>
      <c r="M40" s="284">
        <v>95501</v>
      </c>
      <c r="N40" s="566">
        <v>247155.7971</v>
      </c>
      <c r="O40" s="566">
        <v>35.956699999999998</v>
      </c>
      <c r="P40" s="526">
        <v>23974</v>
      </c>
    </row>
    <row r="41" spans="1:16" s="478" customFormat="1" ht="15">
      <c r="A41" s="472"/>
      <c r="B41" s="282" t="s">
        <v>243</v>
      </c>
      <c r="C41" s="283" t="s">
        <v>244</v>
      </c>
      <c r="D41" s="284">
        <v>2</v>
      </c>
      <c r="E41" s="283" t="s">
        <v>206</v>
      </c>
      <c r="F41" s="284">
        <v>120</v>
      </c>
      <c r="G41" s="284">
        <v>4</v>
      </c>
      <c r="H41" s="284">
        <v>15</v>
      </c>
      <c r="I41" s="565">
        <f>H41/('Table 1'!F42/5000)</f>
        <v>7.9072219293621506</v>
      </c>
      <c r="J41" s="284">
        <v>3424</v>
      </c>
      <c r="K41" s="566">
        <v>9024.7759600000009</v>
      </c>
      <c r="L41" s="566">
        <v>1.26627</v>
      </c>
      <c r="M41" s="284">
        <v>2046</v>
      </c>
      <c r="N41" s="566">
        <v>5392.7253600000004</v>
      </c>
      <c r="O41" s="566">
        <v>0.75666</v>
      </c>
      <c r="P41" s="526">
        <v>28666</v>
      </c>
    </row>
    <row r="42" spans="1:16" s="478" customFormat="1" ht="15">
      <c r="A42" s="472"/>
      <c r="B42" s="282" t="s">
        <v>245</v>
      </c>
      <c r="C42" s="283" t="s">
        <v>246</v>
      </c>
      <c r="D42" s="284">
        <v>3</v>
      </c>
      <c r="E42" s="283" t="s">
        <v>247</v>
      </c>
      <c r="F42" s="284">
        <v>0</v>
      </c>
      <c r="G42" s="284">
        <v>8</v>
      </c>
      <c r="H42" s="284">
        <v>2</v>
      </c>
      <c r="I42" s="565">
        <f>H42/('Table 1'!F43/5000)</f>
        <v>0.53679746631595904</v>
      </c>
      <c r="J42" s="284">
        <v>299</v>
      </c>
      <c r="K42" s="566">
        <v>401.25610999999998</v>
      </c>
      <c r="L42" s="566">
        <v>0.13120000000000001</v>
      </c>
      <c r="M42" s="283" t="s">
        <v>296</v>
      </c>
      <c r="N42" s="566">
        <v>0</v>
      </c>
      <c r="O42" s="566">
        <v>0</v>
      </c>
      <c r="P42" s="526">
        <v>6626</v>
      </c>
    </row>
    <row r="43" spans="1:16" s="478" customFormat="1" ht="15">
      <c r="A43" s="472"/>
      <c r="B43" s="282" t="s">
        <v>140</v>
      </c>
      <c r="C43" s="283" t="s">
        <v>141</v>
      </c>
      <c r="D43" s="284">
        <v>2</v>
      </c>
      <c r="E43" s="283" t="s">
        <v>105</v>
      </c>
      <c r="F43" s="284">
        <v>478</v>
      </c>
      <c r="G43" s="284">
        <v>24</v>
      </c>
      <c r="H43" s="284">
        <v>47</v>
      </c>
      <c r="I43" s="565">
        <f>H43/('Table 1'!F44/5000)</f>
        <v>3.8096164445741336</v>
      </c>
      <c r="J43" s="284">
        <v>15715</v>
      </c>
      <c r="K43" s="566">
        <v>6368.9491900000003</v>
      </c>
      <c r="L43" s="566">
        <v>0.59963</v>
      </c>
      <c r="M43" s="284">
        <v>41870</v>
      </c>
      <c r="N43" s="566">
        <v>16969.00431</v>
      </c>
      <c r="O43" s="566">
        <v>1.5975999999999999</v>
      </c>
      <c r="P43" s="526">
        <v>56906</v>
      </c>
    </row>
    <row r="44" spans="1:16" s="478" customFormat="1" ht="15">
      <c r="A44" s="472"/>
      <c r="B44" s="282" t="s">
        <v>142</v>
      </c>
      <c r="C44" s="283" t="s">
        <v>143</v>
      </c>
      <c r="D44" s="284">
        <v>2</v>
      </c>
      <c r="E44" s="283" t="s">
        <v>105</v>
      </c>
      <c r="F44" s="284">
        <v>582</v>
      </c>
      <c r="G44" s="284">
        <v>39</v>
      </c>
      <c r="H44" s="284">
        <v>260</v>
      </c>
      <c r="I44" s="565">
        <f>H44/('Table 1'!F45/5000)</f>
        <v>2.9937775485107108</v>
      </c>
      <c r="J44" s="284">
        <v>117574</v>
      </c>
      <c r="K44" s="566">
        <v>6769.0461800000003</v>
      </c>
      <c r="L44" s="566">
        <v>4.2026700000000003</v>
      </c>
      <c r="M44" s="283" t="s">
        <v>296</v>
      </c>
      <c r="N44" s="566">
        <v>0</v>
      </c>
      <c r="O44" s="566">
        <v>0</v>
      </c>
      <c r="P44" s="526">
        <v>2038560</v>
      </c>
    </row>
    <row r="45" spans="1:16" s="478" customFormat="1" ht="15">
      <c r="A45" s="472"/>
      <c r="B45" s="282" t="s">
        <v>144</v>
      </c>
      <c r="C45" s="283" t="s">
        <v>145</v>
      </c>
      <c r="D45" s="284">
        <v>1</v>
      </c>
      <c r="E45" s="283" t="s">
        <v>105</v>
      </c>
      <c r="F45" s="284">
        <v>141</v>
      </c>
      <c r="G45" s="284">
        <v>18</v>
      </c>
      <c r="H45" s="284">
        <v>47</v>
      </c>
      <c r="I45" s="565">
        <f>H45/('Table 1'!F46/5000)</f>
        <v>7.2434731683259876</v>
      </c>
      <c r="J45" s="284">
        <v>8730</v>
      </c>
      <c r="K45" s="566">
        <v>6727.1830600000003</v>
      </c>
      <c r="L45" s="566">
        <v>0.82826999999999995</v>
      </c>
      <c r="M45" s="284">
        <v>11371</v>
      </c>
      <c r="N45" s="566">
        <v>8762.2907899999991</v>
      </c>
      <c r="O45" s="566">
        <v>1.07884</v>
      </c>
      <c r="P45" s="526">
        <v>3965</v>
      </c>
    </row>
    <row r="46" spans="1:16" s="478" customFormat="1" ht="15">
      <c r="A46" s="472"/>
      <c r="B46" s="282" t="s">
        <v>146</v>
      </c>
      <c r="C46" s="283" t="s">
        <v>147</v>
      </c>
      <c r="D46" s="284">
        <v>2</v>
      </c>
      <c r="E46" s="283" t="s">
        <v>105</v>
      </c>
      <c r="F46" s="284">
        <v>489</v>
      </c>
      <c r="G46" s="284">
        <v>47</v>
      </c>
      <c r="H46" s="284">
        <v>158</v>
      </c>
      <c r="I46" s="565">
        <f>H46/('Table 1'!F47/5000)</f>
        <v>5.7112287094068996</v>
      </c>
      <c r="J46" s="284">
        <v>16104</v>
      </c>
      <c r="K46" s="566">
        <v>2910.55782</v>
      </c>
      <c r="L46" s="566">
        <v>1.2404900000000001</v>
      </c>
      <c r="M46" s="284">
        <v>84219</v>
      </c>
      <c r="N46" s="566">
        <v>15221.32819</v>
      </c>
      <c r="O46" s="566">
        <v>6.4873700000000003</v>
      </c>
      <c r="P46" s="526">
        <v>52350</v>
      </c>
    </row>
    <row r="47" spans="1:16" s="478" customFormat="1" ht="15">
      <c r="A47" s="472"/>
      <c r="B47" s="282" t="s">
        <v>225</v>
      </c>
      <c r="C47" s="283" t="s">
        <v>226</v>
      </c>
      <c r="D47" s="284">
        <v>1</v>
      </c>
      <c r="E47" s="283" t="s">
        <v>206</v>
      </c>
      <c r="F47" s="284">
        <v>21</v>
      </c>
      <c r="G47" s="284">
        <v>8</v>
      </c>
      <c r="H47" s="284">
        <v>8</v>
      </c>
      <c r="I47" s="565">
        <f>H47/('Table 1'!F48/5000)</f>
        <v>6.9108500345542501</v>
      </c>
      <c r="J47" s="284">
        <v>3157</v>
      </c>
      <c r="K47" s="566">
        <v>13635.97097</v>
      </c>
      <c r="L47" s="566">
        <v>1.2498</v>
      </c>
      <c r="M47" s="284">
        <v>7318</v>
      </c>
      <c r="N47" s="566">
        <v>31608.500349999998</v>
      </c>
      <c r="O47" s="566">
        <v>2.8970699999999998</v>
      </c>
      <c r="P47" s="526">
        <v>9855</v>
      </c>
    </row>
    <row r="48" spans="1:16" s="478" customFormat="1" ht="15">
      <c r="A48" s="472"/>
      <c r="B48" s="282" t="s">
        <v>148</v>
      </c>
      <c r="C48" s="283" t="s">
        <v>149</v>
      </c>
      <c r="D48" s="284">
        <v>2</v>
      </c>
      <c r="E48" s="283" t="s">
        <v>105</v>
      </c>
      <c r="F48" s="284">
        <v>878</v>
      </c>
      <c r="G48" s="284">
        <v>28</v>
      </c>
      <c r="H48" s="284">
        <v>46</v>
      </c>
      <c r="I48" s="565">
        <f>H48/('Table 1'!F49/5000)</f>
        <v>3.6336635227577925</v>
      </c>
      <c r="J48" s="284">
        <v>6240</v>
      </c>
      <c r="K48" s="566">
        <v>2464.5717800000002</v>
      </c>
      <c r="L48" s="566">
        <v>1.0041800000000001</v>
      </c>
      <c r="M48" s="284">
        <v>44500</v>
      </c>
      <c r="N48" s="566">
        <v>17575.872469999998</v>
      </c>
      <c r="O48" s="566">
        <v>7.1612499999999999</v>
      </c>
      <c r="P48" s="526">
        <v>23537</v>
      </c>
    </row>
    <row r="49" spans="1:16" s="478" customFormat="1" ht="15">
      <c r="A49" s="472"/>
      <c r="B49" s="282" t="s">
        <v>150</v>
      </c>
      <c r="C49" s="283" t="s">
        <v>151</v>
      </c>
      <c r="D49" s="284">
        <v>3</v>
      </c>
      <c r="E49" s="283" t="s">
        <v>105</v>
      </c>
      <c r="F49" s="284">
        <v>499</v>
      </c>
      <c r="G49" s="284">
        <v>52</v>
      </c>
      <c r="H49" s="284">
        <v>35</v>
      </c>
      <c r="I49" s="565">
        <f>H49/('Table 1'!F50/5000)</f>
        <v>1.4726301173896579</v>
      </c>
      <c r="J49" s="284">
        <v>20452</v>
      </c>
      <c r="K49" s="566">
        <v>4302.6044499999998</v>
      </c>
      <c r="L49" s="566">
        <v>1.69417</v>
      </c>
      <c r="M49" s="284">
        <v>26132</v>
      </c>
      <c r="N49" s="566">
        <v>5497.5385999999999</v>
      </c>
      <c r="O49" s="566">
        <v>2.1646800000000002</v>
      </c>
      <c r="P49" s="526">
        <v>171951</v>
      </c>
    </row>
    <row r="50" spans="1:16" s="478" customFormat="1" ht="15">
      <c r="A50" s="472"/>
      <c r="B50" s="282" t="s">
        <v>209</v>
      </c>
      <c r="C50" s="283" t="s">
        <v>210</v>
      </c>
      <c r="D50" s="284">
        <v>2</v>
      </c>
      <c r="E50" s="283" t="s">
        <v>206</v>
      </c>
      <c r="F50" s="284">
        <v>709</v>
      </c>
      <c r="G50" s="284">
        <v>36</v>
      </c>
      <c r="H50" s="284">
        <v>44</v>
      </c>
      <c r="I50" s="565">
        <f>H50/('Table 1'!F51/5000)</f>
        <v>4.914553780855579</v>
      </c>
      <c r="J50" s="284">
        <v>13257</v>
      </c>
      <c r="K50" s="566">
        <v>7403.6635800000004</v>
      </c>
      <c r="L50" s="566">
        <v>2.2318199999999999</v>
      </c>
      <c r="M50" s="283" t="s">
        <v>296</v>
      </c>
      <c r="N50" s="566">
        <v>0</v>
      </c>
      <c r="O50" s="566">
        <v>0</v>
      </c>
      <c r="P50" s="567" t="s">
        <v>296</v>
      </c>
    </row>
    <row r="51" spans="1:16" s="478" customFormat="1" ht="15">
      <c r="A51" s="472"/>
      <c r="B51" s="282" t="s">
        <v>211</v>
      </c>
      <c r="C51" s="283" t="s">
        <v>212</v>
      </c>
      <c r="D51" s="284">
        <v>2</v>
      </c>
      <c r="E51" s="283" t="s">
        <v>206</v>
      </c>
      <c r="F51" s="284">
        <v>66</v>
      </c>
      <c r="G51" s="284">
        <v>106</v>
      </c>
      <c r="H51" s="284">
        <v>112</v>
      </c>
      <c r="I51" s="565">
        <f>H51/('Table 1'!F52/5000)</f>
        <v>4.8031975572309573</v>
      </c>
      <c r="J51" s="284">
        <v>16263</v>
      </c>
      <c r="K51" s="566">
        <v>3487.2500799999998</v>
      </c>
      <c r="L51" s="566">
        <v>4.84884</v>
      </c>
      <c r="M51" s="284">
        <v>17198</v>
      </c>
      <c r="N51" s="566">
        <v>3687.7406999999998</v>
      </c>
      <c r="O51" s="566">
        <v>5.1276099999999998</v>
      </c>
      <c r="P51" s="526">
        <v>139391</v>
      </c>
    </row>
    <row r="52" spans="1:16" s="478" customFormat="1" ht="15">
      <c r="A52" s="472"/>
      <c r="B52" s="282" t="s">
        <v>241</v>
      </c>
      <c r="C52" s="283" t="s">
        <v>242</v>
      </c>
      <c r="D52" s="284">
        <v>3</v>
      </c>
      <c r="E52" s="283" t="s">
        <v>206</v>
      </c>
      <c r="F52" s="284">
        <v>186</v>
      </c>
      <c r="G52" s="284">
        <v>10</v>
      </c>
      <c r="H52" s="284">
        <v>8</v>
      </c>
      <c r="I52" s="565">
        <f>H52/('Table 1'!F53/5000)</f>
        <v>1.3696753869332969</v>
      </c>
      <c r="J52" s="284">
        <v>5001</v>
      </c>
      <c r="K52" s="566">
        <v>4281.0916299999999</v>
      </c>
      <c r="L52" s="566">
        <v>1.9066000000000001</v>
      </c>
      <c r="M52" s="284">
        <v>13702</v>
      </c>
      <c r="N52" s="566">
        <v>11729.55759</v>
      </c>
      <c r="O52" s="566">
        <v>5.2237900000000002</v>
      </c>
      <c r="P52" s="526">
        <v>17707</v>
      </c>
    </row>
    <row r="53" spans="1:16" s="478" customFormat="1" ht="15">
      <c r="A53" s="472"/>
      <c r="B53" s="282" t="s">
        <v>152</v>
      </c>
      <c r="C53" s="283" t="s">
        <v>153</v>
      </c>
      <c r="D53" s="284">
        <v>3</v>
      </c>
      <c r="E53" s="283" t="s">
        <v>105</v>
      </c>
      <c r="F53" s="284">
        <v>542</v>
      </c>
      <c r="G53" s="284">
        <v>33</v>
      </c>
      <c r="H53" s="284">
        <v>52</v>
      </c>
      <c r="I53" s="565">
        <f>H53/('Table 1'!F54/5000)</f>
        <v>1.8194668961994136</v>
      </c>
      <c r="J53" s="284">
        <v>12705</v>
      </c>
      <c r="K53" s="566">
        <v>2222.7237399999999</v>
      </c>
      <c r="L53" s="566">
        <v>1.40418</v>
      </c>
      <c r="M53" s="284">
        <v>27787</v>
      </c>
      <c r="N53" s="566">
        <v>4861.3006400000004</v>
      </c>
      <c r="O53" s="566">
        <v>3.0710700000000002</v>
      </c>
      <c r="P53" s="526">
        <v>60838</v>
      </c>
    </row>
    <row r="54" spans="1:16" s="478" customFormat="1" ht="15">
      <c r="A54" s="472"/>
      <c r="B54" s="282" t="s">
        <v>221</v>
      </c>
      <c r="C54" s="283" t="s">
        <v>222</v>
      </c>
      <c r="D54" s="284">
        <v>1</v>
      </c>
      <c r="E54" s="283" t="s">
        <v>206</v>
      </c>
      <c r="F54" s="284">
        <v>23</v>
      </c>
      <c r="G54" s="284">
        <v>11</v>
      </c>
      <c r="H54" s="284">
        <v>29</v>
      </c>
      <c r="I54" s="565">
        <f>H54/('Table 1'!F55/5000)</f>
        <v>12.617473024712844</v>
      </c>
      <c r="J54" s="284">
        <v>4967</v>
      </c>
      <c r="K54" s="566">
        <v>10805.342850000001</v>
      </c>
      <c r="L54" s="566">
        <v>1.91038</v>
      </c>
      <c r="M54" s="284">
        <v>20800</v>
      </c>
      <c r="N54" s="566">
        <v>45248.868779999997</v>
      </c>
      <c r="O54" s="566">
        <v>8</v>
      </c>
      <c r="P54" s="526">
        <v>29752</v>
      </c>
    </row>
    <row r="55" spans="1:16" s="478" customFormat="1" ht="15">
      <c r="A55" s="472"/>
      <c r="B55" s="282" t="s">
        <v>156</v>
      </c>
      <c r="C55" s="283" t="s">
        <v>157</v>
      </c>
      <c r="D55" s="284">
        <v>2</v>
      </c>
      <c r="E55" s="283" t="s">
        <v>105</v>
      </c>
      <c r="F55" s="284">
        <v>84</v>
      </c>
      <c r="G55" s="284">
        <v>14</v>
      </c>
      <c r="H55" s="284">
        <v>16</v>
      </c>
      <c r="I55" s="565">
        <f>H55/('Table 1'!F56/5000)</f>
        <v>1.2186205215695833</v>
      </c>
      <c r="J55" s="284">
        <v>8453</v>
      </c>
      <c r="K55" s="566">
        <v>3219.0622699999999</v>
      </c>
      <c r="L55" s="566">
        <v>2.6407400000000001</v>
      </c>
      <c r="M55" s="284">
        <v>14467</v>
      </c>
      <c r="N55" s="566">
        <v>5509.3072099999999</v>
      </c>
      <c r="O55" s="566">
        <v>4.5195299999999996</v>
      </c>
      <c r="P55" s="526">
        <v>46667</v>
      </c>
    </row>
    <row r="56" spans="1:16" s="478" customFormat="1" ht="15">
      <c r="A56" s="472"/>
      <c r="B56" s="282" t="s">
        <v>233</v>
      </c>
      <c r="C56" s="283" t="s">
        <v>234</v>
      </c>
      <c r="D56" s="284">
        <v>3</v>
      </c>
      <c r="E56" s="283" t="s">
        <v>105</v>
      </c>
      <c r="F56" s="284">
        <v>1720</v>
      </c>
      <c r="G56" s="284">
        <v>28</v>
      </c>
      <c r="H56" s="284">
        <v>68</v>
      </c>
      <c r="I56" s="565">
        <f>H56/('Table 1'!F57/5000)</f>
        <v>3.688835846804817</v>
      </c>
      <c r="J56" s="284">
        <v>13456</v>
      </c>
      <c r="K56" s="566">
        <v>3649.7775799999999</v>
      </c>
      <c r="L56" s="566">
        <v>1.5353699999999999</v>
      </c>
      <c r="M56" s="284">
        <v>11391</v>
      </c>
      <c r="N56" s="566">
        <v>3089.6712600000001</v>
      </c>
      <c r="O56" s="566">
        <v>1.29975</v>
      </c>
      <c r="P56" s="526">
        <v>44425</v>
      </c>
    </row>
    <row r="57" spans="1:16" s="478" customFormat="1" ht="15">
      <c r="A57" s="472"/>
      <c r="B57" s="282" t="s">
        <v>158</v>
      </c>
      <c r="C57" s="283" t="s">
        <v>159</v>
      </c>
      <c r="D57" s="284">
        <v>2</v>
      </c>
      <c r="E57" s="283" t="s">
        <v>105</v>
      </c>
      <c r="F57" s="284">
        <v>454</v>
      </c>
      <c r="G57" s="284">
        <v>14</v>
      </c>
      <c r="H57" s="284">
        <v>29</v>
      </c>
      <c r="I57" s="565">
        <f>H57/('Table 1'!F58/5000)</f>
        <v>6.7922053588158144</v>
      </c>
      <c r="J57" s="284">
        <v>8875</v>
      </c>
      <c r="K57" s="566">
        <v>10393.245269999999</v>
      </c>
      <c r="L57" s="566">
        <v>1.18523</v>
      </c>
      <c r="M57" s="284">
        <v>56028</v>
      </c>
      <c r="N57" s="566">
        <v>65612.703769999993</v>
      </c>
      <c r="O57" s="566">
        <v>7.4823700000000004</v>
      </c>
      <c r="P57" s="526">
        <v>21547</v>
      </c>
    </row>
    <row r="58" spans="1:16" s="478" customFormat="1" ht="15">
      <c r="A58" s="472"/>
      <c r="B58" s="282" t="s">
        <v>160</v>
      </c>
      <c r="C58" s="283" t="s">
        <v>161</v>
      </c>
      <c r="D58" s="284">
        <v>2</v>
      </c>
      <c r="E58" s="283" t="s">
        <v>105</v>
      </c>
      <c r="F58" s="284">
        <v>216</v>
      </c>
      <c r="G58" s="284">
        <v>16</v>
      </c>
      <c r="H58" s="284">
        <v>38</v>
      </c>
      <c r="I58" s="565">
        <f>H58/('Table 1'!F59/5000)</f>
        <v>4.282269151885326</v>
      </c>
      <c r="J58" s="284">
        <v>9189</v>
      </c>
      <c r="K58" s="566">
        <v>5177.6014800000003</v>
      </c>
      <c r="L58" s="566">
        <v>2.1621199999999998</v>
      </c>
      <c r="M58" s="284">
        <v>6358</v>
      </c>
      <c r="N58" s="566">
        <v>3582.45622</v>
      </c>
      <c r="O58" s="566">
        <v>1.496</v>
      </c>
      <c r="P58" s="526">
        <v>38803</v>
      </c>
    </row>
    <row r="59" spans="1:16" s="478" customFormat="1" ht="15">
      <c r="A59" s="472"/>
      <c r="B59" s="282" t="s">
        <v>213</v>
      </c>
      <c r="C59" s="283" t="s">
        <v>214</v>
      </c>
      <c r="D59" s="284">
        <v>3</v>
      </c>
      <c r="E59" s="283" t="s">
        <v>206</v>
      </c>
      <c r="F59" s="284">
        <v>241</v>
      </c>
      <c r="G59" s="284">
        <v>45</v>
      </c>
      <c r="H59" s="284">
        <v>63</v>
      </c>
      <c r="I59" s="565">
        <f>H59/('Table 1'!F60/5000)</f>
        <v>5.7286267663265855</v>
      </c>
      <c r="J59" s="284">
        <v>11307</v>
      </c>
      <c r="K59" s="566">
        <v>5140.7605400000002</v>
      </c>
      <c r="L59" s="566">
        <v>1.62201</v>
      </c>
      <c r="M59" s="284">
        <v>22452</v>
      </c>
      <c r="N59" s="566">
        <v>10207.86731</v>
      </c>
      <c r="O59" s="566">
        <v>3.2207699999999999</v>
      </c>
      <c r="P59" s="526">
        <v>69439</v>
      </c>
    </row>
    <row r="60" spans="1:16" s="478" customFormat="1" ht="15">
      <c r="A60" s="472"/>
      <c r="B60" s="282" t="s">
        <v>93</v>
      </c>
      <c r="C60" s="283" t="s">
        <v>94</v>
      </c>
      <c r="D60" s="284">
        <v>1</v>
      </c>
      <c r="E60" s="283" t="s">
        <v>80</v>
      </c>
      <c r="F60" s="284">
        <v>110</v>
      </c>
      <c r="G60" s="284">
        <v>32</v>
      </c>
      <c r="H60" s="284">
        <v>84</v>
      </c>
      <c r="I60" s="565">
        <f>H60/('Table 1'!F61/5000)</f>
        <v>8.6877378785371508</v>
      </c>
      <c r="J60" s="284">
        <v>14302</v>
      </c>
      <c r="K60" s="566">
        <v>7395.9539999999997</v>
      </c>
      <c r="L60" s="566">
        <v>1.3492500000000001</v>
      </c>
      <c r="M60" s="284">
        <v>52300</v>
      </c>
      <c r="N60" s="566">
        <v>27045.755420000001</v>
      </c>
      <c r="O60" s="566">
        <v>4.9339599999999999</v>
      </c>
      <c r="P60" s="526">
        <v>10398</v>
      </c>
    </row>
    <row r="61" spans="1:16" s="478" customFormat="1" ht="15">
      <c r="A61" s="472"/>
      <c r="B61" s="282" t="s">
        <v>95</v>
      </c>
      <c r="C61" s="283" t="s">
        <v>96</v>
      </c>
      <c r="D61" s="284">
        <v>2</v>
      </c>
      <c r="E61" s="283" t="s">
        <v>80</v>
      </c>
      <c r="F61" s="284">
        <v>2409</v>
      </c>
      <c r="G61" s="284">
        <v>44</v>
      </c>
      <c r="H61" s="284">
        <v>103</v>
      </c>
      <c r="I61" s="565">
        <f>H61/('Table 1'!F62/5000)</f>
        <v>6.1885649739239108</v>
      </c>
      <c r="J61" s="284">
        <v>37589</v>
      </c>
      <c r="K61" s="566">
        <v>11292.328579999999</v>
      </c>
      <c r="L61" s="566">
        <v>2.25895</v>
      </c>
      <c r="M61" s="284">
        <v>550460</v>
      </c>
      <c r="N61" s="566">
        <v>165366.86773999999</v>
      </c>
      <c r="O61" s="566">
        <v>33.080530000000003</v>
      </c>
      <c r="P61" s="526">
        <v>305535</v>
      </c>
    </row>
    <row r="62" spans="1:16" s="478" customFormat="1" ht="15">
      <c r="A62" s="472"/>
      <c r="B62" s="282" t="s">
        <v>166</v>
      </c>
      <c r="C62" s="283" t="s">
        <v>167</v>
      </c>
      <c r="D62" s="284">
        <v>3</v>
      </c>
      <c r="E62" s="283" t="s">
        <v>105</v>
      </c>
      <c r="F62" s="284">
        <v>2170</v>
      </c>
      <c r="G62" s="284">
        <v>89</v>
      </c>
      <c r="H62" s="284">
        <v>61</v>
      </c>
      <c r="I62" s="565">
        <f>H62/('Table 1'!F63/5000)</f>
        <v>1.295105774048628</v>
      </c>
      <c r="J62" s="284">
        <v>43907</v>
      </c>
      <c r="K62" s="566">
        <v>4661.0007599999999</v>
      </c>
      <c r="L62" s="566">
        <v>3.9091</v>
      </c>
      <c r="M62" s="283" t="s">
        <v>296</v>
      </c>
      <c r="N62" s="566">
        <v>0</v>
      </c>
      <c r="O62" s="566">
        <v>0</v>
      </c>
      <c r="P62" s="526">
        <v>386601</v>
      </c>
    </row>
    <row r="63" spans="1:16" s="478" customFormat="1" ht="15">
      <c r="A63" s="472"/>
      <c r="B63" s="282" t="s">
        <v>97</v>
      </c>
      <c r="C63" s="283" t="s">
        <v>98</v>
      </c>
      <c r="D63" s="284">
        <v>2</v>
      </c>
      <c r="E63" s="283" t="s">
        <v>80</v>
      </c>
      <c r="F63" s="284">
        <v>1508</v>
      </c>
      <c r="G63" s="284">
        <v>73</v>
      </c>
      <c r="H63" s="284">
        <v>145</v>
      </c>
      <c r="I63" s="565">
        <f>H63/('Table 1'!F64/5000)</f>
        <v>4.3902143635703039</v>
      </c>
      <c r="J63" s="284">
        <v>24476</v>
      </c>
      <c r="K63" s="566">
        <v>3705.3409200000001</v>
      </c>
      <c r="L63" s="566">
        <v>0.78388000000000002</v>
      </c>
      <c r="M63" s="284">
        <v>128457</v>
      </c>
      <c r="N63" s="566">
        <v>19446.6816</v>
      </c>
      <c r="O63" s="566">
        <v>4.1140499999999998</v>
      </c>
      <c r="P63" s="567" t="s">
        <v>296</v>
      </c>
    </row>
    <row r="64" spans="1:16" s="478" customFormat="1" ht="15">
      <c r="A64" s="472"/>
      <c r="B64" s="282" t="s">
        <v>168</v>
      </c>
      <c r="C64" s="283" t="s">
        <v>169</v>
      </c>
      <c r="D64" s="284">
        <v>1</v>
      </c>
      <c r="E64" s="283" t="s">
        <v>105</v>
      </c>
      <c r="F64" s="284">
        <v>914</v>
      </c>
      <c r="G64" s="284">
        <v>48</v>
      </c>
      <c r="H64" s="284">
        <v>107</v>
      </c>
      <c r="I64" s="565">
        <f>H64/('Table 1'!F65/5000)</f>
        <v>2.553796803696561</v>
      </c>
      <c r="J64" s="284">
        <v>33233</v>
      </c>
      <c r="K64" s="566">
        <v>3965.9032299999999</v>
      </c>
      <c r="L64" s="566">
        <v>2.8658999999999999</v>
      </c>
      <c r="M64" s="283" t="s">
        <v>296</v>
      </c>
      <c r="N64" s="566">
        <v>0</v>
      </c>
      <c r="O64" s="566">
        <v>0</v>
      </c>
      <c r="P64" s="526">
        <v>65223</v>
      </c>
    </row>
    <row r="65" spans="1:16" s="478" customFormat="1" ht="15">
      <c r="A65" s="472"/>
      <c r="B65" s="282" t="s">
        <v>237</v>
      </c>
      <c r="C65" s="283" t="s">
        <v>238</v>
      </c>
      <c r="D65" s="284">
        <v>3</v>
      </c>
      <c r="E65" s="283" t="s">
        <v>105</v>
      </c>
      <c r="F65" s="284">
        <v>2518</v>
      </c>
      <c r="G65" s="284">
        <v>26</v>
      </c>
      <c r="H65" s="284">
        <v>27</v>
      </c>
      <c r="I65" s="565">
        <f>H65/('Table 1'!F66/5000)</f>
        <v>1.5094424007960912</v>
      </c>
      <c r="J65" s="284">
        <v>12534</v>
      </c>
      <c r="K65" s="566">
        <v>3503.5835299999999</v>
      </c>
      <c r="L65" s="566">
        <v>2.1143700000000001</v>
      </c>
      <c r="M65" s="284">
        <v>40970</v>
      </c>
      <c r="N65" s="566">
        <v>11452.195400000001</v>
      </c>
      <c r="O65" s="566">
        <v>6.91127</v>
      </c>
      <c r="P65" s="526">
        <v>28102</v>
      </c>
    </row>
    <row r="66" spans="1:16" s="478" customFormat="1" ht="15">
      <c r="A66" s="472"/>
      <c r="B66" s="282" t="s">
        <v>170</v>
      </c>
      <c r="C66" s="283" t="s">
        <v>171</v>
      </c>
      <c r="D66" s="284">
        <v>3</v>
      </c>
      <c r="E66" s="283" t="s">
        <v>105</v>
      </c>
      <c r="F66" s="284">
        <v>0</v>
      </c>
      <c r="G66" s="284">
        <v>17</v>
      </c>
      <c r="H66" s="284">
        <v>27</v>
      </c>
      <c r="I66" s="565">
        <f>H66/('Table 1'!F67/5000)</f>
        <v>2.0778501177448403</v>
      </c>
      <c r="J66" s="284">
        <v>5729</v>
      </c>
      <c r="K66" s="566">
        <v>2204.44506</v>
      </c>
      <c r="L66" s="566">
        <v>1.2719800000000001</v>
      </c>
      <c r="M66" s="284">
        <v>54285</v>
      </c>
      <c r="N66" s="566">
        <v>20888.165489999999</v>
      </c>
      <c r="O66" s="566">
        <v>12.052619999999999</v>
      </c>
      <c r="P66" s="526">
        <v>54920</v>
      </c>
    </row>
    <row r="67" spans="1:16" s="478" customFormat="1" ht="15">
      <c r="A67" s="472"/>
      <c r="B67" s="282" t="s">
        <v>196</v>
      </c>
      <c r="C67" s="283" t="s">
        <v>197</v>
      </c>
      <c r="D67" s="284">
        <v>1</v>
      </c>
      <c r="E67" s="283" t="s">
        <v>105</v>
      </c>
      <c r="F67" s="284">
        <v>0</v>
      </c>
      <c r="G67" s="284">
        <v>21</v>
      </c>
      <c r="H67" s="284">
        <v>35</v>
      </c>
      <c r="I67" s="565">
        <f>H67/('Table 1'!F68/5000)</f>
        <v>4.2374933410818922</v>
      </c>
      <c r="J67" s="284">
        <v>9675</v>
      </c>
      <c r="K67" s="566">
        <v>5856.8211499999998</v>
      </c>
      <c r="L67" s="566">
        <v>3.8241100000000001</v>
      </c>
      <c r="M67" s="284">
        <v>18000</v>
      </c>
      <c r="N67" s="566">
        <v>10896.41145</v>
      </c>
      <c r="O67" s="566">
        <v>7.1146200000000004</v>
      </c>
      <c r="P67" s="567" t="s">
        <v>296</v>
      </c>
    </row>
    <row r="68" spans="1:16" s="478" customFormat="1" ht="15">
      <c r="A68" s="472"/>
      <c r="B68" s="282" t="s">
        <v>239</v>
      </c>
      <c r="C68" s="283" t="s">
        <v>240</v>
      </c>
      <c r="D68" s="284">
        <v>2</v>
      </c>
      <c r="E68" s="283" t="s">
        <v>105</v>
      </c>
      <c r="F68" s="284">
        <v>84</v>
      </c>
      <c r="G68" s="284">
        <v>11</v>
      </c>
      <c r="H68" s="284">
        <v>33</v>
      </c>
      <c r="I68" s="565">
        <f>H68/('Table 1'!F69/5000)</f>
        <v>4.2109024091465903</v>
      </c>
      <c r="J68" s="284">
        <v>7624</v>
      </c>
      <c r="K68" s="566">
        <v>4864.2303000000002</v>
      </c>
      <c r="L68" s="566">
        <v>2.76132</v>
      </c>
      <c r="M68" s="283" t="s">
        <v>296</v>
      </c>
      <c r="N68" s="566">
        <v>0</v>
      </c>
      <c r="O68" s="566">
        <v>0</v>
      </c>
      <c r="P68" s="567" t="s">
        <v>296</v>
      </c>
    </row>
    <row r="69" spans="1:16" s="478" customFormat="1" ht="15">
      <c r="A69" s="472"/>
      <c r="B69" s="282" t="s">
        <v>99</v>
      </c>
      <c r="C69" s="283" t="s">
        <v>100</v>
      </c>
      <c r="D69" s="284">
        <v>1</v>
      </c>
      <c r="E69" s="283" t="s">
        <v>80</v>
      </c>
      <c r="F69" s="284">
        <v>521</v>
      </c>
      <c r="G69" s="284">
        <v>36</v>
      </c>
      <c r="H69" s="284">
        <v>84</v>
      </c>
      <c r="I69" s="565">
        <f>H69/('Table 1'!F70/5000)</f>
        <v>10.287813839559094</v>
      </c>
      <c r="J69" s="284">
        <v>11430</v>
      </c>
      <c r="K69" s="566">
        <v>6999.3876300000002</v>
      </c>
      <c r="L69" s="566">
        <v>1.24891</v>
      </c>
      <c r="M69" s="284">
        <v>30057</v>
      </c>
      <c r="N69" s="566">
        <v>18406.001219999998</v>
      </c>
      <c r="O69" s="566">
        <v>3.2841999999999998</v>
      </c>
      <c r="P69" s="526">
        <v>17185</v>
      </c>
    </row>
    <row r="70" spans="1:16" s="478" customFormat="1" ht="15">
      <c r="A70" s="472"/>
      <c r="B70" s="282" t="s">
        <v>174</v>
      </c>
      <c r="C70" s="283" t="s">
        <v>175</v>
      </c>
      <c r="D70" s="284">
        <v>2</v>
      </c>
      <c r="E70" s="283" t="s">
        <v>105</v>
      </c>
      <c r="F70" s="284">
        <v>588</v>
      </c>
      <c r="G70" s="284">
        <v>16</v>
      </c>
      <c r="H70" s="284">
        <v>29</v>
      </c>
      <c r="I70" s="565">
        <f>H70/('Table 1'!F71/5000)</f>
        <v>7.4134669461628917</v>
      </c>
      <c r="J70" s="284">
        <v>8279</v>
      </c>
      <c r="K70" s="566">
        <v>10582.08497</v>
      </c>
      <c r="L70" s="566">
        <v>1.6725300000000001</v>
      </c>
      <c r="M70" s="284">
        <v>36314</v>
      </c>
      <c r="N70" s="566">
        <v>46415.97219</v>
      </c>
      <c r="O70" s="566">
        <v>7.3361599999999996</v>
      </c>
      <c r="P70" s="526">
        <v>25178</v>
      </c>
    </row>
    <row r="71" spans="1:16" s="478" customFormat="1" ht="15">
      <c r="A71" s="472"/>
      <c r="B71" s="282" t="s">
        <v>154</v>
      </c>
      <c r="C71" s="283" t="s">
        <v>155</v>
      </c>
      <c r="D71" s="284">
        <v>3</v>
      </c>
      <c r="E71" s="283" t="s">
        <v>105</v>
      </c>
      <c r="F71" s="284">
        <v>283</v>
      </c>
      <c r="G71" s="284">
        <v>16</v>
      </c>
      <c r="H71" s="284">
        <v>34</v>
      </c>
      <c r="I71" s="565">
        <f>H71/('Table 1'!F72/5000)</f>
        <v>0.83165371895974805</v>
      </c>
      <c r="J71" s="284">
        <v>6584</v>
      </c>
      <c r="K71" s="566">
        <v>805.23648000000003</v>
      </c>
      <c r="L71" s="566">
        <v>0.59353</v>
      </c>
      <c r="M71" s="284">
        <v>6688</v>
      </c>
      <c r="N71" s="566">
        <v>817.95588999999995</v>
      </c>
      <c r="O71" s="566">
        <v>0.60289999999999999</v>
      </c>
      <c r="P71" s="526">
        <v>55450</v>
      </c>
    </row>
    <row r="72" spans="1:16" s="478" customFormat="1" ht="15">
      <c r="A72" s="472"/>
      <c r="B72" s="282" t="s">
        <v>176</v>
      </c>
      <c r="C72" s="283" t="s">
        <v>177</v>
      </c>
      <c r="D72" s="284">
        <v>1</v>
      </c>
      <c r="E72" s="283" t="s">
        <v>105</v>
      </c>
      <c r="F72" s="284">
        <v>182</v>
      </c>
      <c r="G72" s="284">
        <v>76</v>
      </c>
      <c r="H72" s="284">
        <v>113</v>
      </c>
      <c r="I72" s="565">
        <f>H72/('Table 1'!F73/5000)</f>
        <v>3.9011793299638193</v>
      </c>
      <c r="J72" s="284">
        <v>21757</v>
      </c>
      <c r="K72" s="566">
        <v>3755.6618899999999</v>
      </c>
      <c r="L72" s="566">
        <v>1.2378800000000001</v>
      </c>
      <c r="M72" s="284">
        <v>21382</v>
      </c>
      <c r="N72" s="566">
        <v>3690.9299299999998</v>
      </c>
      <c r="O72" s="566">
        <v>1.21655</v>
      </c>
      <c r="P72" s="526">
        <v>56000</v>
      </c>
    </row>
    <row r="73" spans="1:16" s="478" customFormat="1" ht="15">
      <c r="A73" s="472"/>
      <c r="B73" s="282" t="s">
        <v>215</v>
      </c>
      <c r="C73" s="283" t="s">
        <v>216</v>
      </c>
      <c r="D73" s="284">
        <v>1</v>
      </c>
      <c r="E73" s="283" t="s">
        <v>206</v>
      </c>
      <c r="F73" s="284">
        <v>0</v>
      </c>
      <c r="G73" s="284">
        <v>6</v>
      </c>
      <c r="H73" s="284">
        <v>13</v>
      </c>
      <c r="I73" s="565">
        <f>H73/('Table 1'!F74/5000)</f>
        <v>4.3895191788222583</v>
      </c>
      <c r="J73" s="284">
        <v>3530</v>
      </c>
      <c r="K73" s="566">
        <v>5959.6164200000003</v>
      </c>
      <c r="L73" s="566">
        <v>1.7792300000000001</v>
      </c>
      <c r="M73" s="284">
        <v>1345</v>
      </c>
      <c r="N73" s="566">
        <v>2270.7320399999999</v>
      </c>
      <c r="O73" s="566">
        <v>0.67791999999999997</v>
      </c>
      <c r="P73" s="567" t="s">
        <v>296</v>
      </c>
    </row>
    <row r="74" spans="1:16" s="478" customFormat="1" ht="15">
      <c r="A74" s="472"/>
      <c r="B74" s="282" t="s">
        <v>178</v>
      </c>
      <c r="C74" s="283" t="s">
        <v>179</v>
      </c>
      <c r="D74" s="284">
        <v>1</v>
      </c>
      <c r="E74" s="283" t="s">
        <v>105</v>
      </c>
      <c r="F74" s="284">
        <v>222</v>
      </c>
      <c r="G74" s="284">
        <v>28</v>
      </c>
      <c r="H74" s="284">
        <v>121</v>
      </c>
      <c r="I74" s="565">
        <f>H74/('Table 1'!F75/5000)</f>
        <v>5.1953628166595109</v>
      </c>
      <c r="J74" s="284">
        <v>10571</v>
      </c>
      <c r="K74" s="566">
        <v>2269.4289399999998</v>
      </c>
      <c r="L74" s="566">
        <v>0.89463000000000004</v>
      </c>
      <c r="M74" s="284">
        <v>23036</v>
      </c>
      <c r="N74" s="566">
        <v>4945.4701599999999</v>
      </c>
      <c r="O74" s="566">
        <v>1.94956</v>
      </c>
      <c r="P74" s="567" t="s">
        <v>296</v>
      </c>
    </row>
    <row r="75" spans="1:16" s="478" customFormat="1" ht="15">
      <c r="A75" s="472"/>
      <c r="B75" s="282" t="s">
        <v>180</v>
      </c>
      <c r="C75" s="283" t="s">
        <v>181</v>
      </c>
      <c r="D75" s="284">
        <v>1</v>
      </c>
      <c r="E75" s="283" t="s">
        <v>105</v>
      </c>
      <c r="F75" s="284">
        <v>2083</v>
      </c>
      <c r="G75" s="284">
        <v>43</v>
      </c>
      <c r="H75" s="284">
        <v>74</v>
      </c>
      <c r="I75" s="565">
        <f>H75/('Table 1'!F76/5000)</f>
        <v>4.0371417036737993</v>
      </c>
      <c r="J75" s="284">
        <v>12096</v>
      </c>
      <c r="K75" s="566">
        <v>3299.5450000000001</v>
      </c>
      <c r="L75" s="566">
        <v>1.00817</v>
      </c>
      <c r="M75" s="284">
        <v>42313</v>
      </c>
      <c r="N75" s="566">
        <v>11542.13357</v>
      </c>
      <c r="O75" s="566">
        <v>3.5266700000000002</v>
      </c>
      <c r="P75" s="526">
        <v>12096</v>
      </c>
    </row>
    <row r="76" spans="1:16" s="478" customFormat="1" ht="15">
      <c r="A76" s="472"/>
      <c r="B76" s="282" t="s">
        <v>182</v>
      </c>
      <c r="C76" s="283" t="s">
        <v>183</v>
      </c>
      <c r="D76" s="284">
        <v>2</v>
      </c>
      <c r="E76" s="283" t="s">
        <v>105</v>
      </c>
      <c r="F76" s="284">
        <v>268</v>
      </c>
      <c r="G76" s="284">
        <v>53</v>
      </c>
      <c r="H76" s="284">
        <v>95</v>
      </c>
      <c r="I76" s="565">
        <f>H76/('Table 1'!F77/5000)</f>
        <v>3.1516647424924029</v>
      </c>
      <c r="J76" s="284">
        <v>21461</v>
      </c>
      <c r="K76" s="566">
        <v>3559.8882699999999</v>
      </c>
      <c r="L76" s="566">
        <v>1.7335199999999999</v>
      </c>
      <c r="M76" s="284">
        <v>51452</v>
      </c>
      <c r="N76" s="566">
        <v>8534.7081199999993</v>
      </c>
      <c r="O76" s="566">
        <v>4.1560600000000001</v>
      </c>
      <c r="P76" s="526">
        <v>325154</v>
      </c>
    </row>
    <row r="77" spans="1:16" s="478" customFormat="1" ht="15">
      <c r="A77" s="472"/>
      <c r="B77" s="282" t="s">
        <v>184</v>
      </c>
      <c r="C77" s="283" t="s">
        <v>185</v>
      </c>
      <c r="D77" s="284">
        <v>1</v>
      </c>
      <c r="E77" s="283" t="s">
        <v>105</v>
      </c>
      <c r="F77" s="284">
        <v>974</v>
      </c>
      <c r="G77" s="284">
        <v>17</v>
      </c>
      <c r="H77" s="284">
        <v>26</v>
      </c>
      <c r="I77" s="565">
        <f>H77/('Table 1'!F78/5000)</f>
        <v>2.025679381700324</v>
      </c>
      <c r="J77" s="284">
        <v>6011</v>
      </c>
      <c r="K77" s="566">
        <v>2341.60745</v>
      </c>
      <c r="L77" s="566">
        <v>0.88578999999999997</v>
      </c>
      <c r="M77" s="284">
        <v>25714</v>
      </c>
      <c r="N77" s="566">
        <v>10016.984539999999</v>
      </c>
      <c r="O77" s="566">
        <v>3.7892700000000001</v>
      </c>
      <c r="P77" s="526">
        <v>47725</v>
      </c>
    </row>
    <row r="78" spans="1:16" s="478" customFormat="1" ht="15">
      <c r="A78" s="472"/>
      <c r="B78" s="282" t="s">
        <v>186</v>
      </c>
      <c r="C78" s="283" t="s">
        <v>187</v>
      </c>
      <c r="D78" s="284">
        <v>1</v>
      </c>
      <c r="E78" s="283" t="s">
        <v>105</v>
      </c>
      <c r="F78" s="284">
        <v>0</v>
      </c>
      <c r="G78" s="284">
        <v>15</v>
      </c>
      <c r="H78" s="284">
        <v>22</v>
      </c>
      <c r="I78" s="565">
        <f>H78/('Table 1'!F79/5000)</f>
        <v>1.8651022415137848</v>
      </c>
      <c r="J78" s="284">
        <v>4866</v>
      </c>
      <c r="K78" s="566">
        <v>2062.6335199999999</v>
      </c>
      <c r="L78" s="566">
        <v>0.73107</v>
      </c>
      <c r="M78" s="283" t="s">
        <v>296</v>
      </c>
      <c r="N78" s="566">
        <v>0</v>
      </c>
      <c r="O78" s="566">
        <v>0</v>
      </c>
      <c r="P78" s="567" t="s">
        <v>296</v>
      </c>
    </row>
    <row r="79" spans="1:16" s="478" customFormat="1" ht="15">
      <c r="A79" s="472"/>
      <c r="B79" s="282" t="s">
        <v>101</v>
      </c>
      <c r="C79" s="283" t="s">
        <v>102</v>
      </c>
      <c r="D79" s="284">
        <v>1</v>
      </c>
      <c r="E79" s="283" t="s">
        <v>80</v>
      </c>
      <c r="F79" s="284">
        <v>1367</v>
      </c>
      <c r="G79" s="284">
        <v>67</v>
      </c>
      <c r="H79" s="284">
        <v>120</v>
      </c>
      <c r="I79" s="565">
        <f>H79/('Table 1'!F80/5000)</f>
        <v>2.7847913263032824</v>
      </c>
      <c r="J79" s="284">
        <v>17903</v>
      </c>
      <c r="K79" s="566">
        <v>2077.3382999999999</v>
      </c>
      <c r="L79" s="566">
        <v>0.64880000000000004</v>
      </c>
      <c r="M79" s="284">
        <v>50995</v>
      </c>
      <c r="N79" s="566">
        <v>5917.1013999999996</v>
      </c>
      <c r="O79" s="566">
        <v>1.84805</v>
      </c>
      <c r="P79" s="526">
        <v>107936</v>
      </c>
    </row>
    <row r="80" spans="1:16" s="478" customFormat="1" ht="15">
      <c r="A80" s="472"/>
      <c r="B80" s="282" t="s">
        <v>188</v>
      </c>
      <c r="C80" s="283" t="s">
        <v>189</v>
      </c>
      <c r="D80" s="284">
        <v>1</v>
      </c>
      <c r="E80" s="283" t="s">
        <v>105</v>
      </c>
      <c r="F80" s="284">
        <v>0</v>
      </c>
      <c r="G80" s="284">
        <v>9</v>
      </c>
      <c r="H80" s="284">
        <v>14</v>
      </c>
      <c r="I80" s="565">
        <f>H80/('Table 1'!F81/5000)</f>
        <v>2.0831473380352943</v>
      </c>
      <c r="J80" s="284">
        <v>5369</v>
      </c>
      <c r="K80" s="566">
        <v>3994.4350199999999</v>
      </c>
      <c r="L80" s="566">
        <v>1.90188</v>
      </c>
      <c r="M80" s="283" t="s">
        <v>296</v>
      </c>
      <c r="N80" s="566">
        <v>0</v>
      </c>
      <c r="O80" s="566">
        <v>0</v>
      </c>
      <c r="P80" s="567" t="s">
        <v>296</v>
      </c>
    </row>
    <row r="81" spans="1:16" s="478" customFormat="1" ht="15">
      <c r="A81" s="472"/>
      <c r="B81" s="282" t="s">
        <v>172</v>
      </c>
      <c r="C81" s="283" t="s">
        <v>173</v>
      </c>
      <c r="D81" s="284">
        <v>1</v>
      </c>
      <c r="E81" s="283" t="s">
        <v>105</v>
      </c>
      <c r="F81" s="284">
        <v>134</v>
      </c>
      <c r="G81" s="284">
        <v>43</v>
      </c>
      <c r="H81" s="284">
        <v>56</v>
      </c>
      <c r="I81" s="565">
        <f>H81/('Table 1'!F82/5000)</f>
        <v>1.6567655203427136</v>
      </c>
      <c r="J81" s="284">
        <v>26316</v>
      </c>
      <c r="K81" s="566">
        <v>3892.8072699999998</v>
      </c>
      <c r="L81" s="566">
        <v>2.2530800000000002</v>
      </c>
      <c r="M81" s="283" t="s">
        <v>296</v>
      </c>
      <c r="N81" s="566">
        <v>0</v>
      </c>
      <c r="O81" s="566">
        <v>0</v>
      </c>
      <c r="P81" s="526">
        <v>140584</v>
      </c>
    </row>
    <row r="82" spans="1:16" s="478" customFormat="1" ht="15">
      <c r="A82" s="472"/>
      <c r="B82" s="282" t="s">
        <v>217</v>
      </c>
      <c r="C82" s="283" t="s">
        <v>218</v>
      </c>
      <c r="D82" s="284">
        <v>3</v>
      </c>
      <c r="E82" s="283" t="s">
        <v>206</v>
      </c>
      <c r="F82" s="284">
        <v>8</v>
      </c>
      <c r="G82" s="284">
        <v>14</v>
      </c>
      <c r="H82" s="284">
        <v>11</v>
      </c>
      <c r="I82" s="565">
        <f>H82/('Table 1'!F83/5000)</f>
        <v>3.3359616667677563</v>
      </c>
      <c r="J82" s="284">
        <v>2328</v>
      </c>
      <c r="K82" s="566">
        <v>3530.0539800000001</v>
      </c>
      <c r="L82" s="566">
        <v>0.20627000000000001</v>
      </c>
      <c r="M82" s="284">
        <v>7207</v>
      </c>
      <c r="N82" s="566">
        <v>10928.307150000001</v>
      </c>
      <c r="O82" s="566">
        <v>0.63858000000000004</v>
      </c>
      <c r="P82" s="526">
        <v>76316</v>
      </c>
    </row>
    <row r="83" spans="1:16" s="478" customFormat="1" ht="15">
      <c r="A83" s="472"/>
      <c r="B83" s="282" t="s">
        <v>190</v>
      </c>
      <c r="C83" s="283" t="s">
        <v>191</v>
      </c>
      <c r="D83" s="284">
        <v>2</v>
      </c>
      <c r="E83" s="283" t="s">
        <v>105</v>
      </c>
      <c r="F83" s="284">
        <v>129</v>
      </c>
      <c r="G83" s="284">
        <v>24</v>
      </c>
      <c r="H83" s="284">
        <v>41</v>
      </c>
      <c r="I83" s="565">
        <f>H83/('Table 1'!F84/5000)</f>
        <v>3.2422344530904028</v>
      </c>
      <c r="J83" s="284">
        <v>10040</v>
      </c>
      <c r="K83" s="566">
        <v>3969.7602299999999</v>
      </c>
      <c r="L83" s="566">
        <v>1.08517</v>
      </c>
      <c r="M83" s="284">
        <v>10862</v>
      </c>
      <c r="N83" s="566">
        <v>4294.7744700000003</v>
      </c>
      <c r="O83" s="566">
        <v>1.1740200000000001</v>
      </c>
      <c r="P83" s="526">
        <v>20647</v>
      </c>
    </row>
    <row r="84" spans="1:16" s="478" customFormat="1" ht="15">
      <c r="A84" s="472"/>
      <c r="B84" s="282" t="s">
        <v>192</v>
      </c>
      <c r="C84" s="283" t="s">
        <v>193</v>
      </c>
      <c r="D84" s="284">
        <v>2</v>
      </c>
      <c r="E84" s="283" t="s">
        <v>105</v>
      </c>
      <c r="F84" s="284">
        <v>560</v>
      </c>
      <c r="G84" s="284">
        <v>34</v>
      </c>
      <c r="H84" s="284">
        <v>47</v>
      </c>
      <c r="I84" s="565">
        <f>H84/('Table 1'!F85/5000)</f>
        <v>7.1391682109548258</v>
      </c>
      <c r="J84" s="284">
        <v>10777</v>
      </c>
      <c r="K84" s="566">
        <v>8184.9804100000001</v>
      </c>
      <c r="L84" s="566">
        <v>3.02725</v>
      </c>
      <c r="M84" s="284">
        <v>17598</v>
      </c>
      <c r="N84" s="566">
        <v>13365.43427</v>
      </c>
      <c r="O84" s="566">
        <v>4.9432600000000004</v>
      </c>
      <c r="P84" s="526">
        <v>80510</v>
      </c>
    </row>
    <row r="85" spans="1:16" s="478" customFormat="1" ht="15">
      <c r="A85" s="472"/>
      <c r="B85" s="282" t="s">
        <v>194</v>
      </c>
      <c r="C85" s="283" t="s">
        <v>195</v>
      </c>
      <c r="D85" s="284">
        <v>3</v>
      </c>
      <c r="E85" s="283" t="s">
        <v>105</v>
      </c>
      <c r="F85" s="284">
        <v>508</v>
      </c>
      <c r="G85" s="284">
        <v>79</v>
      </c>
      <c r="H85" s="284">
        <v>160</v>
      </c>
      <c r="I85" s="565">
        <f>H85/('Table 1'!F86/5000)</f>
        <v>3.1896146148141651</v>
      </c>
      <c r="J85" s="284">
        <v>25537</v>
      </c>
      <c r="K85" s="566">
        <v>2545.4121399999999</v>
      </c>
      <c r="L85" s="566">
        <v>2.28335</v>
      </c>
      <c r="M85" s="284">
        <v>68415</v>
      </c>
      <c r="N85" s="566">
        <v>6819.29637</v>
      </c>
      <c r="O85" s="566">
        <v>6.1172199999999997</v>
      </c>
      <c r="P85" s="526">
        <v>307960</v>
      </c>
    </row>
    <row r="86" spans="1:16" s="478" customFormat="1" ht="15">
      <c r="A86" s="472"/>
      <c r="B86" s="282" t="s">
        <v>198</v>
      </c>
      <c r="C86" s="283" t="s">
        <v>199</v>
      </c>
      <c r="D86" s="284">
        <v>3</v>
      </c>
      <c r="E86" s="283" t="s">
        <v>105</v>
      </c>
      <c r="F86" s="284">
        <v>0</v>
      </c>
      <c r="G86" s="284">
        <v>455</v>
      </c>
      <c r="H86" s="284">
        <v>383</v>
      </c>
      <c r="I86" s="565">
        <f>H86/('Table 1'!F87/5000)</f>
        <v>1.6348922721246173</v>
      </c>
      <c r="J86" s="284">
        <v>198957</v>
      </c>
      <c r="K86" s="566">
        <v>4246.3872300000003</v>
      </c>
      <c r="L86" s="566">
        <v>2.7949299999999999</v>
      </c>
      <c r="M86" s="284">
        <v>1176398</v>
      </c>
      <c r="N86" s="566">
        <v>25108.146199999999</v>
      </c>
      <c r="O86" s="566">
        <v>16.525929999999999</v>
      </c>
      <c r="P86" s="526">
        <v>3858604</v>
      </c>
    </row>
    <row r="87" spans="1:16" s="478" customFormat="1" ht="15">
      <c r="A87" s="472"/>
      <c r="B87" s="282" t="s">
        <v>223</v>
      </c>
      <c r="C87" s="283" t="s">
        <v>224</v>
      </c>
      <c r="D87" s="284">
        <v>1</v>
      </c>
      <c r="E87" s="283" t="s">
        <v>105</v>
      </c>
      <c r="F87" s="284">
        <v>0</v>
      </c>
      <c r="G87" s="284">
        <v>10</v>
      </c>
      <c r="H87" s="284">
        <v>17</v>
      </c>
      <c r="I87" s="565">
        <f>H87/('Table 1'!F88/5000)</f>
        <v>4.5503211991434691</v>
      </c>
      <c r="J87" s="284">
        <v>3772</v>
      </c>
      <c r="K87" s="566">
        <v>5048.1798699999999</v>
      </c>
      <c r="L87" s="566">
        <v>1.39497</v>
      </c>
      <c r="M87" s="284">
        <v>2355</v>
      </c>
      <c r="N87" s="566">
        <v>3151.7665999999999</v>
      </c>
      <c r="O87" s="566">
        <v>0.87092999999999998</v>
      </c>
      <c r="P87" s="526">
        <v>518508</v>
      </c>
    </row>
    <row r="88" spans="1:16" s="478" customFormat="1" ht="15">
      <c r="A88" s="472"/>
      <c r="B88" s="282" t="s">
        <v>200</v>
      </c>
      <c r="C88" s="283" t="s">
        <v>201</v>
      </c>
      <c r="D88" s="284">
        <v>1</v>
      </c>
      <c r="E88" s="283" t="s">
        <v>105</v>
      </c>
      <c r="F88" s="284">
        <v>2082</v>
      </c>
      <c r="G88" s="284">
        <v>67</v>
      </c>
      <c r="H88" s="284">
        <v>175</v>
      </c>
      <c r="I88" s="565">
        <f>H88/('Table 1'!F89/5000)</f>
        <v>7.5033872433841564</v>
      </c>
      <c r="J88" s="284">
        <v>25183</v>
      </c>
      <c r="K88" s="566">
        <v>5398.7943100000002</v>
      </c>
      <c r="L88" s="566">
        <v>3.0838800000000002</v>
      </c>
      <c r="M88" s="284">
        <v>61151</v>
      </c>
      <c r="N88" s="566">
        <v>13109.703810000001</v>
      </c>
      <c r="O88" s="566">
        <v>7.4884899999999996</v>
      </c>
      <c r="P88" s="526">
        <v>42443</v>
      </c>
    </row>
    <row r="89" spans="1:16" s="478" customFormat="1" ht="15">
      <c r="B89" s="286" t="s">
        <v>202</v>
      </c>
      <c r="C89" s="287" t="s">
        <v>203</v>
      </c>
      <c r="D89" s="288">
        <v>1</v>
      </c>
      <c r="E89" s="287" t="s">
        <v>105</v>
      </c>
      <c r="F89" s="288">
        <v>612</v>
      </c>
      <c r="G89" s="288">
        <v>34</v>
      </c>
      <c r="H89" s="288">
        <v>69</v>
      </c>
      <c r="I89" s="568">
        <f>H89/('Table 1'!F90/5000)</f>
        <v>4.3873035251030066</v>
      </c>
      <c r="J89" s="288">
        <v>16304</v>
      </c>
      <c r="K89" s="569">
        <v>5183.3765700000004</v>
      </c>
      <c r="L89" s="569">
        <v>1.3680099999999999</v>
      </c>
      <c r="M89" s="288">
        <v>36606</v>
      </c>
      <c r="N89" s="569">
        <v>11637.79948</v>
      </c>
      <c r="O89" s="569">
        <v>3.0714899999999998</v>
      </c>
      <c r="P89" s="527">
        <v>44521</v>
      </c>
    </row>
    <row r="90" spans="1:16" s="478" customFormat="1" ht="14">
      <c r="B90" s="506"/>
      <c r="C90" s="506"/>
      <c r="D90" s="507"/>
      <c r="E90" s="506"/>
      <c r="F90" s="507"/>
      <c r="G90" s="507"/>
      <c r="H90" s="507"/>
      <c r="J90" s="507"/>
      <c r="K90" s="570"/>
      <c r="L90" s="570"/>
      <c r="M90" s="507"/>
      <c r="N90" s="570"/>
      <c r="O90" s="570"/>
      <c r="P90" s="507"/>
    </row>
    <row r="91" spans="1:16" s="478" customFormat="1" ht="14">
      <c r="B91" s="506"/>
      <c r="C91" s="506"/>
      <c r="D91" s="507"/>
      <c r="E91" s="506"/>
      <c r="F91" s="507"/>
      <c r="G91" s="507"/>
      <c r="H91" s="507"/>
      <c r="J91" s="507"/>
      <c r="K91" s="570"/>
      <c r="L91" s="570"/>
      <c r="M91" s="507"/>
      <c r="N91" s="570"/>
      <c r="O91" s="570"/>
      <c r="P91" s="507"/>
    </row>
    <row r="92" spans="1:16" s="478" customFormat="1" ht="14">
      <c r="B92" s="506"/>
      <c r="C92" s="506"/>
      <c r="D92" s="507"/>
      <c r="E92" s="506"/>
      <c r="F92" s="507"/>
      <c r="G92" s="507"/>
      <c r="H92" s="507"/>
      <c r="J92" s="507"/>
      <c r="K92" s="570"/>
      <c r="L92" s="570"/>
      <c r="M92" s="507"/>
      <c r="N92" s="570"/>
      <c r="O92" s="570"/>
      <c r="P92" s="507"/>
    </row>
    <row r="93" spans="1:16" s="478" customFormat="1" ht="14">
      <c r="B93" s="506"/>
      <c r="C93" s="506"/>
      <c r="D93" s="507"/>
      <c r="E93" s="506"/>
      <c r="F93" s="507"/>
      <c r="G93" s="507"/>
      <c r="H93" s="507"/>
      <c r="J93" s="507"/>
      <c r="K93" s="570"/>
      <c r="L93" s="570"/>
      <c r="M93" s="507"/>
      <c r="N93" s="570"/>
      <c r="O93" s="570"/>
      <c r="P93" s="507"/>
    </row>
    <row r="94" spans="1:16" s="478" customFormat="1" ht="15">
      <c r="B94" s="487" t="s">
        <v>250</v>
      </c>
      <c r="C94" s="571"/>
      <c r="D94" s="572"/>
      <c r="E94" s="522" t="s">
        <v>6</v>
      </c>
      <c r="F94" s="499">
        <v>94688</v>
      </c>
      <c r="G94" s="499">
        <v>4663</v>
      </c>
      <c r="H94" s="499">
        <v>6951</v>
      </c>
      <c r="I94" s="577"/>
      <c r="J94" s="499">
        <v>1875753</v>
      </c>
      <c r="K94" s="474" t="s">
        <v>250</v>
      </c>
      <c r="L94" s="474" t="s">
        <v>250</v>
      </c>
      <c r="M94" s="499">
        <v>6407460</v>
      </c>
      <c r="N94" s="474" t="s">
        <v>250</v>
      </c>
      <c r="O94" s="474" t="s">
        <v>250</v>
      </c>
      <c r="P94" s="525">
        <v>36089253</v>
      </c>
    </row>
    <row r="95" spans="1:16" s="478" customFormat="1" ht="15">
      <c r="B95" s="490" t="s">
        <v>250</v>
      </c>
      <c r="C95" s="573"/>
      <c r="D95" s="574"/>
      <c r="E95" s="523" t="s">
        <v>599</v>
      </c>
      <c r="F95" s="284">
        <v>1127.2380952381</v>
      </c>
      <c r="G95" s="284">
        <v>55.511904761905001</v>
      </c>
      <c r="H95" s="284">
        <v>82.75</v>
      </c>
      <c r="I95" s="578"/>
      <c r="J95" s="284">
        <v>22330.392857143001</v>
      </c>
      <c r="K95" s="566">
        <v>5262.8154986905001</v>
      </c>
      <c r="L95" s="566">
        <v>1.8685277380951999</v>
      </c>
      <c r="M95" s="284">
        <v>103346.12903226</v>
      </c>
      <c r="N95" s="566">
        <v>16590.683565595002</v>
      </c>
      <c r="O95" s="566">
        <v>4.7055550000000004</v>
      </c>
      <c r="P95" s="526">
        <v>523032.65217391</v>
      </c>
    </row>
    <row r="96" spans="1:16" s="478" customFormat="1" ht="15">
      <c r="B96" s="490" t="s">
        <v>250</v>
      </c>
      <c r="C96" s="573"/>
      <c r="D96" s="574"/>
      <c r="E96" s="523" t="s">
        <v>600</v>
      </c>
      <c r="F96" s="284">
        <v>0</v>
      </c>
      <c r="G96" s="284">
        <v>10</v>
      </c>
      <c r="H96" s="284">
        <v>16</v>
      </c>
      <c r="I96" s="578"/>
      <c r="J96" s="284">
        <v>4325</v>
      </c>
      <c r="K96" s="566">
        <v>2269.4289399999998</v>
      </c>
      <c r="L96" s="566">
        <v>0.64880000000000004</v>
      </c>
      <c r="M96" s="284">
        <v>7207</v>
      </c>
      <c r="N96" s="566">
        <v>0</v>
      </c>
      <c r="O96" s="566">
        <v>0</v>
      </c>
      <c r="P96" s="526">
        <v>12096</v>
      </c>
    </row>
    <row r="97" spans="2:16" s="478" customFormat="1" ht="15">
      <c r="B97" s="490" t="s">
        <v>250</v>
      </c>
      <c r="C97" s="573"/>
      <c r="D97" s="574"/>
      <c r="E97" s="523" t="s">
        <v>252</v>
      </c>
      <c r="F97" s="284">
        <v>66</v>
      </c>
      <c r="G97" s="284">
        <v>16</v>
      </c>
      <c r="H97" s="284">
        <v>29</v>
      </c>
      <c r="I97" s="578"/>
      <c r="J97" s="284">
        <v>7624</v>
      </c>
      <c r="K97" s="566">
        <v>3219.0622699999999</v>
      </c>
      <c r="L97" s="566">
        <v>1.0041800000000001</v>
      </c>
      <c r="M97" s="284">
        <v>11371</v>
      </c>
      <c r="N97" s="566">
        <v>0</v>
      </c>
      <c r="O97" s="566">
        <v>0</v>
      </c>
      <c r="P97" s="526">
        <v>25178</v>
      </c>
    </row>
    <row r="98" spans="2:16" s="478" customFormat="1" ht="15">
      <c r="B98" s="490" t="s">
        <v>250</v>
      </c>
      <c r="C98" s="573"/>
      <c r="D98" s="574"/>
      <c r="E98" s="523" t="s">
        <v>253</v>
      </c>
      <c r="F98" s="284">
        <v>377.5</v>
      </c>
      <c r="G98" s="284">
        <v>33</v>
      </c>
      <c r="H98" s="284">
        <v>57.5</v>
      </c>
      <c r="I98" s="578"/>
      <c r="J98" s="284">
        <v>12161</v>
      </c>
      <c r="K98" s="566">
        <v>3982.0976249999999</v>
      </c>
      <c r="L98" s="566">
        <v>1.5559350000000001</v>
      </c>
      <c r="M98" s="284">
        <v>25048</v>
      </c>
      <c r="N98" s="566">
        <v>5122.1751700000004</v>
      </c>
      <c r="O98" s="566">
        <v>1.8892450000000001</v>
      </c>
      <c r="P98" s="526">
        <v>56000</v>
      </c>
    </row>
    <row r="99" spans="2:16" s="478" customFormat="1" ht="15">
      <c r="B99" s="490" t="s">
        <v>250</v>
      </c>
      <c r="C99" s="573"/>
      <c r="D99" s="574"/>
      <c r="E99" s="523" t="s">
        <v>254</v>
      </c>
      <c r="F99" s="284">
        <v>974</v>
      </c>
      <c r="G99" s="284">
        <v>67</v>
      </c>
      <c r="H99" s="284">
        <v>98</v>
      </c>
      <c r="I99" s="578"/>
      <c r="J99" s="284">
        <v>23107</v>
      </c>
      <c r="K99" s="566">
        <v>6204.1037399999996</v>
      </c>
      <c r="L99" s="566">
        <v>2.2530800000000002</v>
      </c>
      <c r="M99" s="284">
        <v>52300</v>
      </c>
      <c r="N99" s="566">
        <v>14989.89846</v>
      </c>
      <c r="O99" s="566">
        <v>4.9432600000000004</v>
      </c>
      <c r="P99" s="526">
        <v>171951</v>
      </c>
    </row>
    <row r="100" spans="2:16" s="478" customFormat="1" ht="15">
      <c r="B100" s="493" t="s">
        <v>250</v>
      </c>
      <c r="C100" s="575"/>
      <c r="D100" s="576"/>
      <c r="E100" s="524" t="s">
        <v>601</v>
      </c>
      <c r="F100" s="288">
        <v>2518</v>
      </c>
      <c r="G100" s="288">
        <v>89</v>
      </c>
      <c r="H100" s="288">
        <v>160</v>
      </c>
      <c r="I100" s="556"/>
      <c r="J100" s="288">
        <v>43907</v>
      </c>
      <c r="K100" s="569">
        <v>9024.7759600000009</v>
      </c>
      <c r="L100" s="569">
        <v>3.5334699999999999</v>
      </c>
      <c r="M100" s="288">
        <v>128457</v>
      </c>
      <c r="N100" s="569">
        <v>40625.573040000003</v>
      </c>
      <c r="O100" s="569">
        <v>9.3225999999999996</v>
      </c>
      <c r="P100" s="527">
        <v>386601</v>
      </c>
    </row>
  </sheetData>
  <autoFilter ref="B5:P5" xr:uid="{00000000-0001-0000-0C00-000000000000}">
    <sortState xmlns:xlrd2="http://schemas.microsoft.com/office/spreadsheetml/2017/richdata2" ref="B6:P89">
      <sortCondition ref="B5:B89"/>
    </sortState>
  </autoFilter>
  <mergeCells count="3">
    <mergeCell ref="B2:C3"/>
    <mergeCell ref="D1:I2"/>
    <mergeCell ref="D3:I3"/>
  </mergeCells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R8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17" sqref="H17"/>
    </sheetView>
  </sheetViews>
  <sheetFormatPr baseColWidth="10" defaultColWidth="11.5" defaultRowHeight="13"/>
  <cols>
    <col min="1" max="1" width="7.5" style="1" customWidth="1"/>
    <col min="2" max="2" width="13.33203125" style="1" customWidth="1"/>
    <col min="3" max="3" width="38.6640625" style="1" customWidth="1"/>
    <col min="4" max="4" width="10" style="1" bestFit="1" customWidth="1"/>
    <col min="5" max="5" width="13.33203125" style="1" customWidth="1"/>
    <col min="6" max="6" width="19.5" style="1" customWidth="1"/>
    <col min="7" max="7" width="17.6640625" style="1" customWidth="1"/>
    <col min="8" max="8" width="21.1640625" style="1" customWidth="1"/>
    <col min="9" max="10" width="20.33203125" style="1" customWidth="1"/>
    <col min="11" max="11" width="18.83203125" style="1" customWidth="1"/>
    <col min="12" max="12" width="25.1640625" style="1" customWidth="1"/>
    <col min="13" max="13" width="17.83203125" style="1" customWidth="1"/>
    <col min="14" max="14" width="19.33203125" style="1" customWidth="1"/>
    <col min="15" max="15" width="19.5" style="1" customWidth="1"/>
    <col min="16" max="16" width="21.83203125" style="1" customWidth="1"/>
    <col min="17" max="17" width="22.5" style="1" customWidth="1"/>
    <col min="18" max="18" width="23" style="1" customWidth="1"/>
    <col min="19" max="20" width="13.33203125" style="1" customWidth="1"/>
    <col min="21" max="16384" width="11.5" style="1"/>
  </cols>
  <sheetData>
    <row r="2" spans="1:18" ht="18">
      <c r="B2" s="692" t="s">
        <v>598</v>
      </c>
      <c r="C2" s="692"/>
      <c r="F2" s="661"/>
      <c r="G2" s="661"/>
      <c r="H2" s="661"/>
      <c r="I2" s="661"/>
      <c r="J2" s="661"/>
      <c r="K2" s="661"/>
      <c r="L2" s="25"/>
      <c r="M2" s="25"/>
      <c r="N2" s="25"/>
      <c r="O2" s="25"/>
      <c r="P2" s="25"/>
      <c r="Q2" s="25"/>
      <c r="R2" s="26"/>
    </row>
    <row r="3" spans="1:18" ht="28.5" customHeight="1">
      <c r="B3" s="692"/>
      <c r="C3" s="692"/>
      <c r="F3" s="660"/>
      <c r="G3" s="660"/>
      <c r="H3" s="660"/>
      <c r="I3" s="660"/>
      <c r="J3" s="660"/>
      <c r="K3" s="660"/>
      <c r="L3" s="25"/>
      <c r="M3" s="25"/>
      <c r="N3" s="25"/>
      <c r="O3" s="25"/>
      <c r="P3" s="25"/>
      <c r="Q3" s="25"/>
    </row>
    <row r="4" spans="1:18" ht="28.5" customHeight="1" thickBot="1">
      <c r="B4" s="259" t="s">
        <v>64</v>
      </c>
      <c r="C4" s="264"/>
      <c r="F4" s="160"/>
      <c r="G4" s="160"/>
      <c r="H4" s="160"/>
      <c r="I4" s="160"/>
      <c r="J4" s="160"/>
      <c r="K4" s="160"/>
      <c r="L4" s="25"/>
      <c r="M4" s="25"/>
      <c r="N4" s="25"/>
      <c r="O4" s="25"/>
      <c r="P4" s="25"/>
      <c r="Q4" s="25"/>
      <c r="R4" s="27"/>
    </row>
    <row r="5" spans="1:18" ht="69.75" customHeight="1" thickBot="1">
      <c r="B5" s="127" t="s">
        <v>412</v>
      </c>
      <c r="C5" s="128" t="s">
        <v>399</v>
      </c>
      <c r="D5" s="128" t="s">
        <v>562</v>
      </c>
      <c r="E5" s="128" t="s">
        <v>413</v>
      </c>
      <c r="F5" s="128" t="s">
        <v>563</v>
      </c>
      <c r="G5" s="128" t="s">
        <v>564</v>
      </c>
      <c r="H5" s="128" t="s">
        <v>565</v>
      </c>
      <c r="I5" s="128" t="s">
        <v>566</v>
      </c>
      <c r="J5" s="128" t="s">
        <v>567</v>
      </c>
      <c r="K5" s="128" t="s">
        <v>568</v>
      </c>
      <c r="L5" s="128" t="s">
        <v>569</v>
      </c>
      <c r="M5" s="128" t="s">
        <v>570</v>
      </c>
      <c r="N5" s="128" t="s">
        <v>571</v>
      </c>
      <c r="O5" s="128" t="s">
        <v>572</v>
      </c>
      <c r="P5" s="128" t="s">
        <v>573</v>
      </c>
      <c r="Q5" s="128" t="s">
        <v>574</v>
      </c>
      <c r="R5" s="129" t="s">
        <v>575</v>
      </c>
    </row>
    <row r="6" spans="1:18" ht="15">
      <c r="A6" s="70"/>
      <c r="B6" s="376" t="s">
        <v>227</v>
      </c>
      <c r="C6" s="377" t="s">
        <v>228</v>
      </c>
      <c r="D6" s="378">
        <v>2</v>
      </c>
      <c r="E6" s="377" t="s">
        <v>105</v>
      </c>
      <c r="F6" s="377" t="s">
        <v>576</v>
      </c>
      <c r="G6" s="377" t="s">
        <v>576</v>
      </c>
      <c r="H6" s="377" t="s">
        <v>576</v>
      </c>
      <c r="I6" s="377" t="s">
        <v>577</v>
      </c>
      <c r="J6" s="377" t="s">
        <v>577</v>
      </c>
      <c r="K6" s="377" t="s">
        <v>577</v>
      </c>
      <c r="L6" s="377" t="s">
        <v>576</v>
      </c>
      <c r="M6" s="377" t="s">
        <v>576</v>
      </c>
      <c r="N6" s="377" t="s">
        <v>576</v>
      </c>
      <c r="O6" s="377" t="s">
        <v>576</v>
      </c>
      <c r="P6" s="377" t="s">
        <v>576</v>
      </c>
      <c r="Q6" s="377" t="s">
        <v>577</v>
      </c>
      <c r="R6" s="379" t="s">
        <v>577</v>
      </c>
    </row>
    <row r="7" spans="1:18" ht="15">
      <c r="A7" s="70"/>
      <c r="B7" s="380" t="s">
        <v>78</v>
      </c>
      <c r="C7" s="381" t="s">
        <v>79</v>
      </c>
      <c r="D7" s="275">
        <v>1</v>
      </c>
      <c r="E7" s="381" t="s">
        <v>80</v>
      </c>
      <c r="F7" s="381" t="s">
        <v>577</v>
      </c>
      <c r="G7" s="381" t="s">
        <v>576</v>
      </c>
      <c r="H7" s="381" t="s">
        <v>577</v>
      </c>
      <c r="I7" s="381" t="s">
        <v>576</v>
      </c>
      <c r="J7" s="381" t="s">
        <v>576</v>
      </c>
      <c r="K7" s="381" t="s">
        <v>577</v>
      </c>
      <c r="L7" s="381" t="s">
        <v>577</v>
      </c>
      <c r="M7" s="381" t="s">
        <v>577</v>
      </c>
      <c r="N7" s="381" t="s">
        <v>577</v>
      </c>
      <c r="O7" s="381" t="s">
        <v>576</v>
      </c>
      <c r="P7" s="381" t="s">
        <v>577</v>
      </c>
      <c r="Q7" s="381" t="s">
        <v>576</v>
      </c>
      <c r="R7" s="382" t="s">
        <v>576</v>
      </c>
    </row>
    <row r="8" spans="1:18" ht="15">
      <c r="A8" s="70"/>
      <c r="B8" s="380" t="s">
        <v>103</v>
      </c>
      <c r="C8" s="381" t="s">
        <v>104</v>
      </c>
      <c r="D8" s="275">
        <v>2</v>
      </c>
      <c r="E8" s="381" t="s">
        <v>105</v>
      </c>
      <c r="F8" s="381" t="s">
        <v>576</v>
      </c>
      <c r="G8" s="381" t="s">
        <v>576</v>
      </c>
      <c r="H8" s="381" t="s">
        <v>577</v>
      </c>
      <c r="I8" s="381" t="s">
        <v>576</v>
      </c>
      <c r="J8" s="381" t="s">
        <v>577</v>
      </c>
      <c r="K8" s="381" t="s">
        <v>577</v>
      </c>
      <c r="L8" s="381" t="s">
        <v>576</v>
      </c>
      <c r="M8" s="381" t="s">
        <v>577</v>
      </c>
      <c r="N8" s="381" t="s">
        <v>576</v>
      </c>
      <c r="O8" s="381" t="s">
        <v>577</v>
      </c>
      <c r="P8" s="381" t="s">
        <v>576</v>
      </c>
      <c r="Q8" s="381" t="s">
        <v>576</v>
      </c>
      <c r="R8" s="382" t="s">
        <v>576</v>
      </c>
    </row>
    <row r="9" spans="1:18" ht="15">
      <c r="A9" s="70"/>
      <c r="B9" s="380" t="s">
        <v>81</v>
      </c>
      <c r="C9" s="381" t="s">
        <v>82</v>
      </c>
      <c r="D9" s="275">
        <v>2</v>
      </c>
      <c r="E9" s="381" t="s">
        <v>80</v>
      </c>
      <c r="F9" s="381" t="s">
        <v>578</v>
      </c>
      <c r="G9" s="381" t="s">
        <v>578</v>
      </c>
      <c r="H9" s="381" t="s">
        <v>576</v>
      </c>
      <c r="I9" s="381" t="s">
        <v>578</v>
      </c>
      <c r="J9" s="381" t="s">
        <v>578</v>
      </c>
      <c r="K9" s="381" t="s">
        <v>578</v>
      </c>
      <c r="L9" s="381" t="s">
        <v>576</v>
      </c>
      <c r="M9" s="381" t="s">
        <v>578</v>
      </c>
      <c r="N9" s="381" t="s">
        <v>578</v>
      </c>
      <c r="O9" s="381" t="s">
        <v>577</v>
      </c>
      <c r="P9" s="381" t="s">
        <v>578</v>
      </c>
      <c r="Q9" s="381" t="s">
        <v>578</v>
      </c>
      <c r="R9" s="382" t="s">
        <v>578</v>
      </c>
    </row>
    <row r="10" spans="1:18" ht="15">
      <c r="A10" s="70"/>
      <c r="B10" s="380" t="s">
        <v>83</v>
      </c>
      <c r="C10" s="381" t="s">
        <v>84</v>
      </c>
      <c r="D10" s="275">
        <v>2</v>
      </c>
      <c r="E10" s="381" t="s">
        <v>80</v>
      </c>
      <c r="F10" s="381" t="s">
        <v>576</v>
      </c>
      <c r="G10" s="381" t="s">
        <v>577</v>
      </c>
      <c r="H10" s="381" t="s">
        <v>577</v>
      </c>
      <c r="I10" s="381" t="s">
        <v>577</v>
      </c>
      <c r="J10" s="381" t="s">
        <v>578</v>
      </c>
      <c r="K10" s="381" t="s">
        <v>577</v>
      </c>
      <c r="L10" s="381" t="s">
        <v>577</v>
      </c>
      <c r="M10" s="381" t="s">
        <v>577</v>
      </c>
      <c r="N10" s="381" t="s">
        <v>578</v>
      </c>
      <c r="O10" s="381" t="s">
        <v>577</v>
      </c>
      <c r="P10" s="381" t="s">
        <v>578</v>
      </c>
      <c r="Q10" s="381" t="s">
        <v>578</v>
      </c>
      <c r="R10" s="382" t="s">
        <v>578</v>
      </c>
    </row>
    <row r="11" spans="1:18" ht="15">
      <c r="A11" s="70"/>
      <c r="B11" s="380" t="s">
        <v>85</v>
      </c>
      <c r="C11" s="381" t="s">
        <v>86</v>
      </c>
      <c r="D11" s="275">
        <v>2</v>
      </c>
      <c r="E11" s="381" t="s">
        <v>80</v>
      </c>
      <c r="F11" s="381" t="s">
        <v>250</v>
      </c>
      <c r="G11" s="381" t="s">
        <v>250</v>
      </c>
      <c r="H11" s="381" t="s">
        <v>250</v>
      </c>
      <c r="I11" s="381" t="s">
        <v>250</v>
      </c>
      <c r="J11" s="381" t="s">
        <v>250</v>
      </c>
      <c r="K11" s="381" t="s">
        <v>250</v>
      </c>
      <c r="L11" s="381" t="s">
        <v>250</v>
      </c>
      <c r="M11" s="381" t="s">
        <v>250</v>
      </c>
      <c r="N11" s="381" t="s">
        <v>250</v>
      </c>
      <c r="O11" s="381" t="s">
        <v>250</v>
      </c>
      <c r="P11" s="381" t="s">
        <v>250</v>
      </c>
      <c r="Q11" s="381" t="s">
        <v>250</v>
      </c>
      <c r="R11" s="382" t="s">
        <v>250</v>
      </c>
    </row>
    <row r="12" spans="1:18" ht="15">
      <c r="A12" s="70"/>
      <c r="B12" s="380" t="s">
        <v>106</v>
      </c>
      <c r="C12" s="381" t="s">
        <v>107</v>
      </c>
      <c r="D12" s="275">
        <v>1</v>
      </c>
      <c r="E12" s="381" t="s">
        <v>105</v>
      </c>
      <c r="F12" s="381" t="s">
        <v>577</v>
      </c>
      <c r="G12" s="381" t="s">
        <v>577</v>
      </c>
      <c r="H12" s="381" t="s">
        <v>576</v>
      </c>
      <c r="I12" s="381" t="s">
        <v>578</v>
      </c>
      <c r="J12" s="381" t="s">
        <v>577</v>
      </c>
      <c r="K12" s="381" t="s">
        <v>577</v>
      </c>
      <c r="L12" s="381" t="s">
        <v>576</v>
      </c>
      <c r="M12" s="381" t="s">
        <v>577</v>
      </c>
      <c r="N12" s="381" t="s">
        <v>578</v>
      </c>
      <c r="O12" s="381" t="s">
        <v>577</v>
      </c>
      <c r="P12" s="381" t="s">
        <v>577</v>
      </c>
      <c r="Q12" s="381" t="s">
        <v>577</v>
      </c>
      <c r="R12" s="382" t="s">
        <v>576</v>
      </c>
    </row>
    <row r="13" spans="1:18" ht="15">
      <c r="A13" s="70"/>
      <c r="B13" s="380" t="s">
        <v>164</v>
      </c>
      <c r="C13" s="381" t="s">
        <v>165</v>
      </c>
      <c r="D13" s="275">
        <v>1</v>
      </c>
      <c r="E13" s="381" t="s">
        <v>105</v>
      </c>
      <c r="F13" s="381" t="s">
        <v>576</v>
      </c>
      <c r="G13" s="381" t="s">
        <v>577</v>
      </c>
      <c r="H13" s="381" t="s">
        <v>250</v>
      </c>
      <c r="I13" s="381" t="s">
        <v>250</v>
      </c>
      <c r="J13" s="381" t="s">
        <v>250</v>
      </c>
      <c r="K13" s="381" t="s">
        <v>577</v>
      </c>
      <c r="L13" s="381" t="s">
        <v>576</v>
      </c>
      <c r="M13" s="381" t="s">
        <v>576</v>
      </c>
      <c r="N13" s="381" t="s">
        <v>577</v>
      </c>
      <c r="O13" s="381" t="s">
        <v>576</v>
      </c>
      <c r="P13" s="381" t="s">
        <v>250</v>
      </c>
      <c r="Q13" s="381" t="s">
        <v>577</v>
      </c>
      <c r="R13" s="382" t="s">
        <v>577</v>
      </c>
    </row>
    <row r="14" spans="1:18" ht="15">
      <c r="A14" s="70"/>
      <c r="B14" s="380" t="s">
        <v>108</v>
      </c>
      <c r="C14" s="381" t="s">
        <v>109</v>
      </c>
      <c r="D14" s="275">
        <v>3</v>
      </c>
      <c r="E14" s="381" t="s">
        <v>105</v>
      </c>
      <c r="F14" s="381" t="s">
        <v>576</v>
      </c>
      <c r="G14" s="381" t="s">
        <v>576</v>
      </c>
      <c r="H14" s="381" t="s">
        <v>576</v>
      </c>
      <c r="I14" s="381" t="s">
        <v>577</v>
      </c>
      <c r="J14" s="381" t="s">
        <v>577</v>
      </c>
      <c r="K14" s="381" t="s">
        <v>577</v>
      </c>
      <c r="L14" s="381" t="s">
        <v>328</v>
      </c>
      <c r="M14" s="381" t="s">
        <v>328</v>
      </c>
      <c r="N14" s="381" t="s">
        <v>328</v>
      </c>
      <c r="O14" s="381" t="s">
        <v>328</v>
      </c>
      <c r="P14" s="381" t="s">
        <v>328</v>
      </c>
      <c r="Q14" s="381" t="s">
        <v>576</v>
      </c>
      <c r="R14" s="382" t="s">
        <v>576</v>
      </c>
    </row>
    <row r="15" spans="1:18" ht="15">
      <c r="A15" s="70"/>
      <c r="B15" s="380" t="s">
        <v>110</v>
      </c>
      <c r="C15" s="381" t="s">
        <v>111</v>
      </c>
      <c r="D15" s="275">
        <v>3</v>
      </c>
      <c r="E15" s="381" t="s">
        <v>105</v>
      </c>
      <c r="F15" s="381" t="s">
        <v>578</v>
      </c>
      <c r="G15" s="381" t="s">
        <v>577</v>
      </c>
      <c r="H15" s="381" t="s">
        <v>577</v>
      </c>
      <c r="I15" s="381" t="s">
        <v>578</v>
      </c>
      <c r="J15" s="381" t="s">
        <v>578</v>
      </c>
      <c r="K15" s="381" t="s">
        <v>578</v>
      </c>
      <c r="L15" s="381" t="s">
        <v>577</v>
      </c>
      <c r="M15" s="381" t="s">
        <v>577</v>
      </c>
      <c r="N15" s="381" t="s">
        <v>577</v>
      </c>
      <c r="O15" s="381" t="s">
        <v>576</v>
      </c>
      <c r="P15" s="381" t="s">
        <v>578</v>
      </c>
      <c r="Q15" s="381" t="s">
        <v>578</v>
      </c>
      <c r="R15" s="382" t="s">
        <v>578</v>
      </c>
    </row>
    <row r="16" spans="1:18" ht="15">
      <c r="A16" s="70"/>
      <c r="B16" s="380" t="s">
        <v>112</v>
      </c>
      <c r="C16" s="381" t="s">
        <v>113</v>
      </c>
      <c r="D16" s="275">
        <v>1</v>
      </c>
      <c r="E16" s="381" t="s">
        <v>105</v>
      </c>
      <c r="F16" s="381" t="s">
        <v>576</v>
      </c>
      <c r="G16" s="381" t="s">
        <v>577</v>
      </c>
      <c r="H16" s="381" t="s">
        <v>576</v>
      </c>
      <c r="I16" s="381" t="s">
        <v>577</v>
      </c>
      <c r="J16" s="381" t="s">
        <v>578</v>
      </c>
      <c r="K16" s="381" t="s">
        <v>578</v>
      </c>
      <c r="L16" s="381" t="s">
        <v>576</v>
      </c>
      <c r="M16" s="381" t="s">
        <v>578</v>
      </c>
      <c r="N16" s="381" t="s">
        <v>578</v>
      </c>
      <c r="O16" s="381" t="s">
        <v>576</v>
      </c>
      <c r="P16" s="381" t="s">
        <v>578</v>
      </c>
      <c r="Q16" s="381" t="s">
        <v>578</v>
      </c>
      <c r="R16" s="382" t="s">
        <v>578</v>
      </c>
    </row>
    <row r="17" spans="1:18" ht="15">
      <c r="A17" s="70"/>
      <c r="B17" s="380" t="s">
        <v>114</v>
      </c>
      <c r="C17" s="381" t="s">
        <v>115</v>
      </c>
      <c r="D17" s="275">
        <v>3</v>
      </c>
      <c r="E17" s="381" t="s">
        <v>105</v>
      </c>
      <c r="F17" s="381" t="s">
        <v>578</v>
      </c>
      <c r="G17" s="381" t="s">
        <v>578</v>
      </c>
      <c r="H17" s="381" t="s">
        <v>577</v>
      </c>
      <c r="I17" s="381" t="s">
        <v>576</v>
      </c>
      <c r="J17" s="381" t="s">
        <v>578</v>
      </c>
      <c r="K17" s="381" t="s">
        <v>578</v>
      </c>
      <c r="L17" s="381" t="s">
        <v>577</v>
      </c>
      <c r="M17" s="381" t="s">
        <v>577</v>
      </c>
      <c r="N17" s="381" t="s">
        <v>578</v>
      </c>
      <c r="O17" s="381" t="s">
        <v>577</v>
      </c>
      <c r="P17" s="381" t="s">
        <v>578</v>
      </c>
      <c r="Q17" s="381" t="s">
        <v>577</v>
      </c>
      <c r="R17" s="382" t="s">
        <v>577</v>
      </c>
    </row>
    <row r="18" spans="1:18" ht="15">
      <c r="A18" s="70"/>
      <c r="B18" s="380" t="s">
        <v>116</v>
      </c>
      <c r="C18" s="381" t="s">
        <v>117</v>
      </c>
      <c r="D18" s="275">
        <v>2</v>
      </c>
      <c r="E18" s="381" t="s">
        <v>105</v>
      </c>
      <c r="F18" s="381" t="s">
        <v>577</v>
      </c>
      <c r="G18" s="381" t="s">
        <v>577</v>
      </c>
      <c r="H18" s="381" t="s">
        <v>578</v>
      </c>
      <c r="I18" s="381" t="s">
        <v>578</v>
      </c>
      <c r="J18" s="381" t="s">
        <v>577</v>
      </c>
      <c r="K18" s="381" t="s">
        <v>577</v>
      </c>
      <c r="L18" s="381" t="s">
        <v>577</v>
      </c>
      <c r="M18" s="381" t="s">
        <v>578</v>
      </c>
      <c r="N18" s="381" t="s">
        <v>576</v>
      </c>
      <c r="O18" s="381" t="s">
        <v>576</v>
      </c>
      <c r="P18" s="381" t="s">
        <v>577</v>
      </c>
      <c r="Q18" s="381" t="s">
        <v>577</v>
      </c>
      <c r="R18" s="382" t="s">
        <v>577</v>
      </c>
    </row>
    <row r="19" spans="1:18" ht="15">
      <c r="A19" s="70"/>
      <c r="B19" s="380" t="s">
        <v>248</v>
      </c>
      <c r="C19" s="381" t="s">
        <v>249</v>
      </c>
      <c r="D19" s="275">
        <v>3</v>
      </c>
      <c r="E19" s="381" t="s">
        <v>105</v>
      </c>
      <c r="F19" s="381" t="s">
        <v>578</v>
      </c>
      <c r="G19" s="381" t="s">
        <v>578</v>
      </c>
      <c r="H19" s="381" t="s">
        <v>576</v>
      </c>
      <c r="I19" s="381" t="s">
        <v>578</v>
      </c>
      <c r="J19" s="381" t="s">
        <v>578</v>
      </c>
      <c r="K19" s="381" t="s">
        <v>577</v>
      </c>
      <c r="L19" s="381" t="s">
        <v>328</v>
      </c>
      <c r="M19" s="381" t="s">
        <v>578</v>
      </c>
      <c r="N19" s="381" t="s">
        <v>577</v>
      </c>
      <c r="O19" s="381" t="s">
        <v>577</v>
      </c>
      <c r="P19" s="381" t="s">
        <v>578</v>
      </c>
      <c r="Q19" s="381" t="s">
        <v>577</v>
      </c>
      <c r="R19" s="382" t="s">
        <v>577</v>
      </c>
    </row>
    <row r="20" spans="1:18" ht="15">
      <c r="A20" s="70"/>
      <c r="B20" s="380" t="s">
        <v>235</v>
      </c>
      <c r="C20" s="381" t="s">
        <v>236</v>
      </c>
      <c r="D20" s="275">
        <v>1</v>
      </c>
      <c r="E20" s="381" t="s">
        <v>105</v>
      </c>
      <c r="F20" s="381" t="s">
        <v>578</v>
      </c>
      <c r="G20" s="381" t="s">
        <v>578</v>
      </c>
      <c r="H20" s="381" t="s">
        <v>578</v>
      </c>
      <c r="I20" s="381" t="s">
        <v>578</v>
      </c>
      <c r="J20" s="381" t="s">
        <v>577</v>
      </c>
      <c r="K20" s="381" t="s">
        <v>578</v>
      </c>
      <c r="L20" s="381" t="s">
        <v>578</v>
      </c>
      <c r="M20" s="381" t="s">
        <v>576</v>
      </c>
      <c r="N20" s="381" t="s">
        <v>576</v>
      </c>
      <c r="O20" s="381" t="s">
        <v>576</v>
      </c>
      <c r="P20" s="381" t="s">
        <v>576</v>
      </c>
      <c r="Q20" s="381" t="s">
        <v>578</v>
      </c>
      <c r="R20" s="382" t="s">
        <v>578</v>
      </c>
    </row>
    <row r="21" spans="1:18" ht="15">
      <c r="A21" s="70"/>
      <c r="B21" s="380" t="s">
        <v>118</v>
      </c>
      <c r="C21" s="381" t="s">
        <v>119</v>
      </c>
      <c r="D21" s="275">
        <v>2</v>
      </c>
      <c r="E21" s="381" t="s">
        <v>105</v>
      </c>
      <c r="F21" s="381" t="s">
        <v>578</v>
      </c>
      <c r="G21" s="381" t="s">
        <v>578</v>
      </c>
      <c r="H21" s="381" t="s">
        <v>578</v>
      </c>
      <c r="I21" s="381" t="s">
        <v>578</v>
      </c>
      <c r="J21" s="381" t="s">
        <v>578</v>
      </c>
      <c r="K21" s="381" t="s">
        <v>578</v>
      </c>
      <c r="L21" s="381" t="s">
        <v>578</v>
      </c>
      <c r="M21" s="381" t="s">
        <v>578</v>
      </c>
      <c r="N21" s="381" t="s">
        <v>578</v>
      </c>
      <c r="O21" s="381" t="s">
        <v>578</v>
      </c>
      <c r="P21" s="381" t="s">
        <v>578</v>
      </c>
      <c r="Q21" s="381" t="s">
        <v>578</v>
      </c>
      <c r="R21" s="382" t="s">
        <v>578</v>
      </c>
    </row>
    <row r="22" spans="1:18" ht="15">
      <c r="A22" s="70"/>
      <c r="B22" s="380" t="s">
        <v>204</v>
      </c>
      <c r="C22" s="381" t="s">
        <v>205</v>
      </c>
      <c r="D22" s="275">
        <v>3</v>
      </c>
      <c r="E22" s="381" t="s">
        <v>206</v>
      </c>
      <c r="F22" s="381" t="s">
        <v>578</v>
      </c>
      <c r="G22" s="381" t="s">
        <v>578</v>
      </c>
      <c r="H22" s="381" t="s">
        <v>328</v>
      </c>
      <c r="I22" s="381" t="s">
        <v>577</v>
      </c>
      <c r="J22" s="381" t="s">
        <v>578</v>
      </c>
      <c r="K22" s="381" t="s">
        <v>578</v>
      </c>
      <c r="L22" s="381" t="s">
        <v>577</v>
      </c>
      <c r="M22" s="381" t="s">
        <v>577</v>
      </c>
      <c r="N22" s="381" t="s">
        <v>577</v>
      </c>
      <c r="O22" s="381" t="s">
        <v>577</v>
      </c>
      <c r="P22" s="381" t="s">
        <v>578</v>
      </c>
      <c r="Q22" s="381" t="s">
        <v>578</v>
      </c>
      <c r="R22" s="382" t="s">
        <v>578</v>
      </c>
    </row>
    <row r="23" spans="1:18" ht="15">
      <c r="A23" s="70"/>
      <c r="B23" s="380" t="s">
        <v>162</v>
      </c>
      <c r="C23" s="381" t="s">
        <v>163</v>
      </c>
      <c r="D23" s="275">
        <v>3</v>
      </c>
      <c r="E23" s="381" t="s">
        <v>105</v>
      </c>
      <c r="F23" s="381" t="s">
        <v>578</v>
      </c>
      <c r="G23" s="381" t="s">
        <v>577</v>
      </c>
      <c r="H23" s="381" t="s">
        <v>577</v>
      </c>
      <c r="I23" s="381" t="s">
        <v>576</v>
      </c>
      <c r="J23" s="381" t="s">
        <v>576</v>
      </c>
      <c r="K23" s="381" t="s">
        <v>577</v>
      </c>
      <c r="L23" s="381" t="s">
        <v>576</v>
      </c>
      <c r="M23" s="381" t="s">
        <v>577</v>
      </c>
      <c r="N23" s="381" t="s">
        <v>578</v>
      </c>
      <c r="O23" s="381" t="s">
        <v>576</v>
      </c>
      <c r="P23" s="381" t="s">
        <v>576</v>
      </c>
      <c r="Q23" s="381" t="s">
        <v>578</v>
      </c>
      <c r="R23" s="382" t="s">
        <v>577</v>
      </c>
    </row>
    <row r="24" spans="1:18" ht="15">
      <c r="A24" s="70"/>
      <c r="B24" s="380" t="s">
        <v>229</v>
      </c>
      <c r="C24" s="381" t="s">
        <v>230</v>
      </c>
      <c r="D24" s="275">
        <v>3</v>
      </c>
      <c r="E24" s="381" t="s">
        <v>105</v>
      </c>
      <c r="F24" s="381" t="s">
        <v>577</v>
      </c>
      <c r="G24" s="381" t="s">
        <v>578</v>
      </c>
      <c r="H24" s="381" t="s">
        <v>576</v>
      </c>
      <c r="I24" s="381" t="s">
        <v>578</v>
      </c>
      <c r="J24" s="381" t="s">
        <v>578</v>
      </c>
      <c r="K24" s="381" t="s">
        <v>578</v>
      </c>
      <c r="L24" s="381" t="s">
        <v>576</v>
      </c>
      <c r="M24" s="381" t="s">
        <v>576</v>
      </c>
      <c r="N24" s="381" t="s">
        <v>576</v>
      </c>
      <c r="O24" s="381" t="s">
        <v>576</v>
      </c>
      <c r="P24" s="381" t="s">
        <v>578</v>
      </c>
      <c r="Q24" s="381" t="s">
        <v>328</v>
      </c>
      <c r="R24" s="382" t="s">
        <v>328</v>
      </c>
    </row>
    <row r="25" spans="1:18" ht="15">
      <c r="A25" s="70"/>
      <c r="B25" s="380" t="s">
        <v>120</v>
      </c>
      <c r="C25" s="381" t="s">
        <v>121</v>
      </c>
      <c r="D25" s="275">
        <v>2</v>
      </c>
      <c r="E25" s="381" t="s">
        <v>105</v>
      </c>
      <c r="F25" s="381" t="s">
        <v>578</v>
      </c>
      <c r="G25" s="381" t="s">
        <v>578</v>
      </c>
      <c r="H25" s="381" t="s">
        <v>578</v>
      </c>
      <c r="I25" s="381" t="s">
        <v>578</v>
      </c>
      <c r="J25" s="381" t="s">
        <v>578</v>
      </c>
      <c r="K25" s="381" t="s">
        <v>578</v>
      </c>
      <c r="L25" s="381" t="s">
        <v>578</v>
      </c>
      <c r="M25" s="381" t="s">
        <v>578</v>
      </c>
      <c r="N25" s="381" t="s">
        <v>578</v>
      </c>
      <c r="O25" s="381" t="s">
        <v>328</v>
      </c>
      <c r="P25" s="381" t="s">
        <v>578</v>
      </c>
      <c r="Q25" s="381" t="s">
        <v>578</v>
      </c>
      <c r="R25" s="382" t="s">
        <v>578</v>
      </c>
    </row>
    <row r="26" spans="1:18" ht="15">
      <c r="A26" s="70"/>
      <c r="B26" s="380" t="s">
        <v>122</v>
      </c>
      <c r="C26" s="381" t="s">
        <v>123</v>
      </c>
      <c r="D26" s="275">
        <v>1</v>
      </c>
      <c r="E26" s="381" t="s">
        <v>105</v>
      </c>
      <c r="F26" s="381" t="s">
        <v>577</v>
      </c>
      <c r="G26" s="381" t="s">
        <v>577</v>
      </c>
      <c r="H26" s="381" t="s">
        <v>578</v>
      </c>
      <c r="I26" s="381" t="s">
        <v>577</v>
      </c>
      <c r="J26" s="381" t="s">
        <v>578</v>
      </c>
      <c r="K26" s="381" t="s">
        <v>577</v>
      </c>
      <c r="L26" s="381" t="s">
        <v>577</v>
      </c>
      <c r="M26" s="381" t="s">
        <v>576</v>
      </c>
      <c r="N26" s="381" t="s">
        <v>577</v>
      </c>
      <c r="O26" s="381" t="s">
        <v>576</v>
      </c>
      <c r="P26" s="381" t="s">
        <v>577</v>
      </c>
      <c r="Q26" s="381" t="s">
        <v>578</v>
      </c>
      <c r="R26" s="382" t="s">
        <v>578</v>
      </c>
    </row>
    <row r="27" spans="1:18" ht="15">
      <c r="A27" s="70"/>
      <c r="B27" s="380" t="s">
        <v>87</v>
      </c>
      <c r="C27" s="381" t="s">
        <v>88</v>
      </c>
      <c r="D27" s="275">
        <v>2</v>
      </c>
      <c r="E27" s="381" t="s">
        <v>80</v>
      </c>
      <c r="F27" s="381" t="s">
        <v>577</v>
      </c>
      <c r="G27" s="381" t="s">
        <v>576</v>
      </c>
      <c r="H27" s="381" t="s">
        <v>577</v>
      </c>
      <c r="I27" s="381" t="s">
        <v>578</v>
      </c>
      <c r="J27" s="381" t="s">
        <v>578</v>
      </c>
      <c r="K27" s="381" t="s">
        <v>576</v>
      </c>
      <c r="L27" s="381" t="s">
        <v>578</v>
      </c>
      <c r="M27" s="381" t="s">
        <v>578</v>
      </c>
      <c r="N27" s="381" t="s">
        <v>578</v>
      </c>
      <c r="O27" s="381" t="s">
        <v>577</v>
      </c>
      <c r="P27" s="381" t="s">
        <v>576</v>
      </c>
      <c r="Q27" s="381" t="s">
        <v>577</v>
      </c>
      <c r="R27" s="382" t="s">
        <v>577</v>
      </c>
    </row>
    <row r="28" spans="1:18" ht="15">
      <c r="A28" s="70"/>
      <c r="B28" s="380" t="s">
        <v>124</v>
      </c>
      <c r="C28" s="381" t="s">
        <v>125</v>
      </c>
      <c r="D28" s="275">
        <v>1</v>
      </c>
      <c r="E28" s="381" t="s">
        <v>105</v>
      </c>
      <c r="F28" s="381" t="s">
        <v>576</v>
      </c>
      <c r="G28" s="381" t="s">
        <v>576</v>
      </c>
      <c r="H28" s="381" t="s">
        <v>576</v>
      </c>
      <c r="I28" s="381" t="s">
        <v>576</v>
      </c>
      <c r="J28" s="381" t="s">
        <v>576</v>
      </c>
      <c r="K28" s="381" t="s">
        <v>576</v>
      </c>
      <c r="L28" s="381" t="s">
        <v>576</v>
      </c>
      <c r="M28" s="381" t="s">
        <v>576</v>
      </c>
      <c r="N28" s="381" t="s">
        <v>576</v>
      </c>
      <c r="O28" s="381" t="s">
        <v>576</v>
      </c>
      <c r="P28" s="381" t="s">
        <v>576</v>
      </c>
      <c r="Q28" s="381" t="s">
        <v>576</v>
      </c>
      <c r="R28" s="382" t="s">
        <v>576</v>
      </c>
    </row>
    <row r="29" spans="1:18" ht="15">
      <c r="A29" s="70"/>
      <c r="B29" s="380" t="s">
        <v>126</v>
      </c>
      <c r="C29" s="381" t="s">
        <v>127</v>
      </c>
      <c r="D29" s="275">
        <v>2</v>
      </c>
      <c r="E29" s="381" t="s">
        <v>105</v>
      </c>
      <c r="F29" s="381" t="s">
        <v>576</v>
      </c>
      <c r="G29" s="381" t="s">
        <v>576</v>
      </c>
      <c r="H29" s="381" t="s">
        <v>576</v>
      </c>
      <c r="I29" s="381" t="s">
        <v>576</v>
      </c>
      <c r="J29" s="381" t="s">
        <v>577</v>
      </c>
      <c r="K29" s="381" t="s">
        <v>578</v>
      </c>
      <c r="L29" s="381" t="s">
        <v>576</v>
      </c>
      <c r="M29" s="381" t="s">
        <v>578</v>
      </c>
      <c r="N29" s="381" t="s">
        <v>576</v>
      </c>
      <c r="O29" s="381" t="s">
        <v>578</v>
      </c>
      <c r="P29" s="381" t="s">
        <v>576</v>
      </c>
      <c r="Q29" s="381" t="s">
        <v>576</v>
      </c>
      <c r="R29" s="382" t="s">
        <v>577</v>
      </c>
    </row>
    <row r="30" spans="1:18" ht="15">
      <c r="A30" s="70"/>
      <c r="B30" s="380" t="s">
        <v>128</v>
      </c>
      <c r="C30" s="381" t="s">
        <v>129</v>
      </c>
      <c r="D30" s="275">
        <v>2</v>
      </c>
      <c r="E30" s="381" t="s">
        <v>105</v>
      </c>
      <c r="F30" s="381" t="s">
        <v>578</v>
      </c>
      <c r="G30" s="381" t="s">
        <v>578</v>
      </c>
      <c r="H30" s="381" t="s">
        <v>577</v>
      </c>
      <c r="I30" s="381" t="s">
        <v>577</v>
      </c>
      <c r="J30" s="381" t="s">
        <v>577</v>
      </c>
      <c r="K30" s="381" t="s">
        <v>577</v>
      </c>
      <c r="L30" s="381" t="s">
        <v>577</v>
      </c>
      <c r="M30" s="381" t="s">
        <v>577</v>
      </c>
      <c r="N30" s="381" t="s">
        <v>577</v>
      </c>
      <c r="O30" s="381" t="s">
        <v>577</v>
      </c>
      <c r="P30" s="381" t="s">
        <v>577</v>
      </c>
      <c r="Q30" s="381" t="s">
        <v>577</v>
      </c>
      <c r="R30" s="382" t="s">
        <v>577</v>
      </c>
    </row>
    <row r="31" spans="1:18" ht="15">
      <c r="A31" s="70"/>
      <c r="B31" s="380" t="s">
        <v>130</v>
      </c>
      <c r="C31" s="381" t="s">
        <v>131</v>
      </c>
      <c r="D31" s="275">
        <v>1</v>
      </c>
      <c r="E31" s="381" t="s">
        <v>105</v>
      </c>
      <c r="F31" s="381" t="s">
        <v>577</v>
      </c>
      <c r="G31" s="381" t="s">
        <v>576</v>
      </c>
      <c r="H31" s="381" t="s">
        <v>576</v>
      </c>
      <c r="I31" s="381" t="s">
        <v>577</v>
      </c>
      <c r="J31" s="381" t="s">
        <v>577</v>
      </c>
      <c r="K31" s="381" t="s">
        <v>577</v>
      </c>
      <c r="L31" s="381" t="s">
        <v>577</v>
      </c>
      <c r="M31" s="381" t="s">
        <v>576</v>
      </c>
      <c r="N31" s="381" t="s">
        <v>576</v>
      </c>
      <c r="O31" s="381" t="s">
        <v>576</v>
      </c>
      <c r="P31" s="381" t="s">
        <v>577</v>
      </c>
      <c r="Q31" s="381" t="s">
        <v>576</v>
      </c>
      <c r="R31" s="382" t="s">
        <v>576</v>
      </c>
    </row>
    <row r="32" spans="1:18" ht="15">
      <c r="A32" s="70"/>
      <c r="B32" s="380" t="s">
        <v>132</v>
      </c>
      <c r="C32" s="381" t="s">
        <v>133</v>
      </c>
      <c r="D32" s="275">
        <v>3</v>
      </c>
      <c r="E32" s="381" t="s">
        <v>105</v>
      </c>
      <c r="F32" s="381" t="s">
        <v>578</v>
      </c>
      <c r="G32" s="381" t="s">
        <v>578</v>
      </c>
      <c r="H32" s="381" t="s">
        <v>577</v>
      </c>
      <c r="I32" s="381" t="s">
        <v>578</v>
      </c>
      <c r="J32" s="381" t="s">
        <v>578</v>
      </c>
      <c r="K32" s="381" t="s">
        <v>577</v>
      </c>
      <c r="L32" s="381" t="s">
        <v>576</v>
      </c>
      <c r="M32" s="381" t="s">
        <v>578</v>
      </c>
      <c r="N32" s="381" t="s">
        <v>577</v>
      </c>
      <c r="O32" s="381" t="s">
        <v>577</v>
      </c>
      <c r="P32" s="381" t="s">
        <v>577</v>
      </c>
      <c r="Q32" s="381" t="s">
        <v>578</v>
      </c>
      <c r="R32" s="382" t="s">
        <v>578</v>
      </c>
    </row>
    <row r="33" spans="1:18" ht="15">
      <c r="A33" s="70"/>
      <c r="B33" s="380" t="s">
        <v>89</v>
      </c>
      <c r="C33" s="381" t="s">
        <v>90</v>
      </c>
      <c r="D33" s="275">
        <v>2</v>
      </c>
      <c r="E33" s="381" t="s">
        <v>80</v>
      </c>
      <c r="F33" s="381" t="s">
        <v>576</v>
      </c>
      <c r="G33" s="381" t="s">
        <v>576</v>
      </c>
      <c r="H33" s="381" t="s">
        <v>576</v>
      </c>
      <c r="I33" s="381" t="s">
        <v>577</v>
      </c>
      <c r="J33" s="381" t="s">
        <v>578</v>
      </c>
      <c r="K33" s="381" t="s">
        <v>578</v>
      </c>
      <c r="L33" s="381" t="s">
        <v>577</v>
      </c>
      <c r="M33" s="381" t="s">
        <v>577</v>
      </c>
      <c r="N33" s="381" t="s">
        <v>578</v>
      </c>
      <c r="O33" s="381" t="s">
        <v>576</v>
      </c>
      <c r="P33" s="381" t="s">
        <v>578</v>
      </c>
      <c r="Q33" s="381" t="s">
        <v>578</v>
      </c>
      <c r="R33" s="382" t="s">
        <v>577</v>
      </c>
    </row>
    <row r="34" spans="1:18" ht="15">
      <c r="A34" s="70"/>
      <c r="B34" s="380" t="s">
        <v>134</v>
      </c>
      <c r="C34" s="381" t="s">
        <v>135</v>
      </c>
      <c r="D34" s="275">
        <v>1</v>
      </c>
      <c r="E34" s="381" t="s">
        <v>105</v>
      </c>
      <c r="F34" s="381" t="s">
        <v>577</v>
      </c>
      <c r="G34" s="381" t="s">
        <v>577</v>
      </c>
      <c r="H34" s="381" t="s">
        <v>576</v>
      </c>
      <c r="I34" s="381" t="s">
        <v>576</v>
      </c>
      <c r="J34" s="381" t="s">
        <v>578</v>
      </c>
      <c r="K34" s="381" t="s">
        <v>576</v>
      </c>
      <c r="L34" s="381" t="s">
        <v>577</v>
      </c>
      <c r="M34" s="381" t="s">
        <v>576</v>
      </c>
      <c r="N34" s="381" t="s">
        <v>576</v>
      </c>
      <c r="O34" s="381" t="s">
        <v>576</v>
      </c>
      <c r="P34" s="381" t="s">
        <v>577</v>
      </c>
      <c r="Q34" s="381" t="s">
        <v>577</v>
      </c>
      <c r="R34" s="382" t="s">
        <v>577</v>
      </c>
    </row>
    <row r="35" spans="1:18" ht="15">
      <c r="A35" s="70"/>
      <c r="B35" s="380" t="s">
        <v>207</v>
      </c>
      <c r="C35" s="381" t="s">
        <v>208</v>
      </c>
      <c r="D35" s="275">
        <v>1</v>
      </c>
      <c r="E35" s="381" t="s">
        <v>206</v>
      </c>
      <c r="F35" s="381" t="s">
        <v>577</v>
      </c>
      <c r="G35" s="381" t="s">
        <v>578</v>
      </c>
      <c r="H35" s="381" t="s">
        <v>578</v>
      </c>
      <c r="I35" s="381" t="s">
        <v>328</v>
      </c>
      <c r="J35" s="381" t="s">
        <v>578</v>
      </c>
      <c r="K35" s="381" t="s">
        <v>576</v>
      </c>
      <c r="L35" s="381" t="s">
        <v>578</v>
      </c>
      <c r="M35" s="381" t="s">
        <v>577</v>
      </c>
      <c r="N35" s="381" t="s">
        <v>328</v>
      </c>
      <c r="O35" s="381" t="s">
        <v>577</v>
      </c>
      <c r="P35" s="381" t="s">
        <v>578</v>
      </c>
      <c r="Q35" s="381" t="s">
        <v>328</v>
      </c>
      <c r="R35" s="382" t="s">
        <v>328</v>
      </c>
    </row>
    <row r="36" spans="1:18" ht="15">
      <c r="A36" s="70"/>
      <c r="B36" s="380" t="s">
        <v>91</v>
      </c>
      <c r="C36" s="381" t="s">
        <v>92</v>
      </c>
      <c r="D36" s="275">
        <v>2</v>
      </c>
      <c r="E36" s="381" t="s">
        <v>80</v>
      </c>
      <c r="F36" s="381" t="s">
        <v>578</v>
      </c>
      <c r="G36" s="381" t="s">
        <v>578</v>
      </c>
      <c r="H36" s="381" t="s">
        <v>578</v>
      </c>
      <c r="I36" s="381" t="s">
        <v>577</v>
      </c>
      <c r="J36" s="381" t="s">
        <v>577</v>
      </c>
      <c r="K36" s="381" t="s">
        <v>578</v>
      </c>
      <c r="L36" s="381" t="s">
        <v>577</v>
      </c>
      <c r="M36" s="381" t="s">
        <v>577</v>
      </c>
      <c r="N36" s="381" t="s">
        <v>578</v>
      </c>
      <c r="O36" s="381" t="s">
        <v>577</v>
      </c>
      <c r="P36" s="381" t="s">
        <v>578</v>
      </c>
      <c r="Q36" s="381" t="s">
        <v>578</v>
      </c>
      <c r="R36" s="382" t="s">
        <v>578</v>
      </c>
    </row>
    <row r="37" spans="1:18" ht="15">
      <c r="A37" s="70"/>
      <c r="B37" s="380" t="s">
        <v>136</v>
      </c>
      <c r="C37" s="381" t="s">
        <v>137</v>
      </c>
      <c r="D37" s="275">
        <v>2</v>
      </c>
      <c r="E37" s="381" t="s">
        <v>105</v>
      </c>
      <c r="F37" s="381" t="s">
        <v>578</v>
      </c>
      <c r="G37" s="381" t="s">
        <v>576</v>
      </c>
      <c r="H37" s="381" t="s">
        <v>576</v>
      </c>
      <c r="I37" s="381" t="s">
        <v>578</v>
      </c>
      <c r="J37" s="381" t="s">
        <v>578</v>
      </c>
      <c r="K37" s="381" t="s">
        <v>578</v>
      </c>
      <c r="L37" s="381" t="s">
        <v>576</v>
      </c>
      <c r="M37" s="381" t="s">
        <v>576</v>
      </c>
      <c r="N37" s="381" t="s">
        <v>576</v>
      </c>
      <c r="O37" s="381" t="s">
        <v>576</v>
      </c>
      <c r="P37" s="381" t="s">
        <v>578</v>
      </c>
      <c r="Q37" s="381" t="s">
        <v>578</v>
      </c>
      <c r="R37" s="382" t="s">
        <v>578</v>
      </c>
    </row>
    <row r="38" spans="1:18" ht="15">
      <c r="A38" s="70"/>
      <c r="B38" s="380" t="s">
        <v>138</v>
      </c>
      <c r="C38" s="381" t="s">
        <v>139</v>
      </c>
      <c r="D38" s="275">
        <v>2</v>
      </c>
      <c r="E38" s="381" t="s">
        <v>105</v>
      </c>
      <c r="F38" s="381" t="s">
        <v>577</v>
      </c>
      <c r="G38" s="381" t="s">
        <v>576</v>
      </c>
      <c r="H38" s="381" t="s">
        <v>576</v>
      </c>
      <c r="I38" s="381" t="s">
        <v>577</v>
      </c>
      <c r="J38" s="381" t="s">
        <v>577</v>
      </c>
      <c r="K38" s="381" t="s">
        <v>577</v>
      </c>
      <c r="L38" s="381" t="s">
        <v>576</v>
      </c>
      <c r="M38" s="381" t="s">
        <v>576</v>
      </c>
      <c r="N38" s="381" t="s">
        <v>576</v>
      </c>
      <c r="O38" s="381" t="s">
        <v>576</v>
      </c>
      <c r="P38" s="381" t="s">
        <v>577</v>
      </c>
      <c r="Q38" s="381" t="s">
        <v>577</v>
      </c>
      <c r="R38" s="382" t="s">
        <v>576</v>
      </c>
    </row>
    <row r="39" spans="1:18" ht="15">
      <c r="A39" s="70"/>
      <c r="B39" s="380" t="s">
        <v>231</v>
      </c>
      <c r="C39" s="381" t="s">
        <v>232</v>
      </c>
      <c r="D39" s="275">
        <v>2</v>
      </c>
      <c r="E39" s="381" t="s">
        <v>105</v>
      </c>
      <c r="F39" s="381" t="s">
        <v>577</v>
      </c>
      <c r="G39" s="381" t="s">
        <v>577</v>
      </c>
      <c r="H39" s="381" t="s">
        <v>578</v>
      </c>
      <c r="I39" s="381" t="s">
        <v>578</v>
      </c>
      <c r="J39" s="381" t="s">
        <v>577</v>
      </c>
      <c r="K39" s="381" t="s">
        <v>578</v>
      </c>
      <c r="L39" s="381" t="s">
        <v>578</v>
      </c>
      <c r="M39" s="381" t="s">
        <v>578</v>
      </c>
      <c r="N39" s="381" t="s">
        <v>577</v>
      </c>
      <c r="O39" s="381" t="s">
        <v>577</v>
      </c>
      <c r="P39" s="381" t="s">
        <v>577</v>
      </c>
      <c r="Q39" s="381" t="s">
        <v>578</v>
      </c>
      <c r="R39" s="382" t="s">
        <v>578</v>
      </c>
    </row>
    <row r="40" spans="1:18" ht="15">
      <c r="A40" s="70"/>
      <c r="B40" s="380" t="s">
        <v>219</v>
      </c>
      <c r="C40" s="381" t="s">
        <v>220</v>
      </c>
      <c r="D40" s="275">
        <v>1</v>
      </c>
      <c r="E40" s="381" t="s">
        <v>206</v>
      </c>
      <c r="F40" s="381" t="s">
        <v>578</v>
      </c>
      <c r="G40" s="381" t="s">
        <v>578</v>
      </c>
      <c r="H40" s="381" t="s">
        <v>576</v>
      </c>
      <c r="I40" s="381" t="s">
        <v>578</v>
      </c>
      <c r="J40" s="381" t="s">
        <v>578</v>
      </c>
      <c r="K40" s="381" t="s">
        <v>578</v>
      </c>
      <c r="L40" s="381" t="s">
        <v>578</v>
      </c>
      <c r="M40" s="381" t="s">
        <v>578</v>
      </c>
      <c r="N40" s="381" t="s">
        <v>578</v>
      </c>
      <c r="O40" s="381" t="s">
        <v>578</v>
      </c>
      <c r="P40" s="381" t="s">
        <v>578</v>
      </c>
      <c r="Q40" s="381" t="s">
        <v>578</v>
      </c>
      <c r="R40" s="382" t="s">
        <v>578</v>
      </c>
    </row>
    <row r="41" spans="1:18" ht="15">
      <c r="A41" s="70"/>
      <c r="B41" s="380" t="s">
        <v>243</v>
      </c>
      <c r="C41" s="381" t="s">
        <v>244</v>
      </c>
      <c r="D41" s="275">
        <v>2</v>
      </c>
      <c r="E41" s="381" t="s">
        <v>206</v>
      </c>
      <c r="F41" s="381" t="s">
        <v>576</v>
      </c>
      <c r="G41" s="381" t="s">
        <v>576</v>
      </c>
      <c r="H41" s="381" t="s">
        <v>328</v>
      </c>
      <c r="I41" s="381" t="s">
        <v>328</v>
      </c>
      <c r="J41" s="381" t="s">
        <v>577</v>
      </c>
      <c r="K41" s="381" t="s">
        <v>577</v>
      </c>
      <c r="L41" s="381" t="s">
        <v>576</v>
      </c>
      <c r="M41" s="381" t="s">
        <v>576</v>
      </c>
      <c r="N41" s="381" t="s">
        <v>328</v>
      </c>
      <c r="O41" s="381" t="s">
        <v>576</v>
      </c>
      <c r="P41" s="381" t="s">
        <v>576</v>
      </c>
      <c r="Q41" s="381" t="s">
        <v>576</v>
      </c>
      <c r="R41" s="382" t="s">
        <v>328</v>
      </c>
    </row>
    <row r="42" spans="1:18" ht="15">
      <c r="A42" s="70"/>
      <c r="B42" s="380" t="s">
        <v>245</v>
      </c>
      <c r="C42" s="381" t="s">
        <v>246</v>
      </c>
      <c r="D42" s="275">
        <v>3</v>
      </c>
      <c r="E42" s="381" t="s">
        <v>247</v>
      </c>
      <c r="F42" s="381" t="s">
        <v>250</v>
      </c>
      <c r="G42" s="381" t="s">
        <v>250</v>
      </c>
      <c r="H42" s="381" t="s">
        <v>250</v>
      </c>
      <c r="I42" s="381" t="s">
        <v>250</v>
      </c>
      <c r="J42" s="381" t="s">
        <v>250</v>
      </c>
      <c r="K42" s="381" t="s">
        <v>250</v>
      </c>
      <c r="L42" s="381" t="s">
        <v>250</v>
      </c>
      <c r="M42" s="381" t="s">
        <v>250</v>
      </c>
      <c r="N42" s="381" t="s">
        <v>250</v>
      </c>
      <c r="O42" s="381" t="s">
        <v>250</v>
      </c>
      <c r="P42" s="381" t="s">
        <v>250</v>
      </c>
      <c r="Q42" s="381" t="s">
        <v>250</v>
      </c>
      <c r="R42" s="382" t="s">
        <v>250</v>
      </c>
    </row>
    <row r="43" spans="1:18" ht="15">
      <c r="A43" s="70"/>
      <c r="B43" s="380" t="s">
        <v>140</v>
      </c>
      <c r="C43" s="381" t="s">
        <v>141</v>
      </c>
      <c r="D43" s="275">
        <v>2</v>
      </c>
      <c r="E43" s="381" t="s">
        <v>105</v>
      </c>
      <c r="F43" s="381" t="s">
        <v>578</v>
      </c>
      <c r="G43" s="381" t="s">
        <v>577</v>
      </c>
      <c r="H43" s="381" t="s">
        <v>576</v>
      </c>
      <c r="I43" s="381" t="s">
        <v>577</v>
      </c>
      <c r="J43" s="381" t="s">
        <v>577</v>
      </c>
      <c r="K43" s="381" t="s">
        <v>577</v>
      </c>
      <c r="L43" s="381" t="s">
        <v>577</v>
      </c>
      <c r="M43" s="381" t="s">
        <v>577</v>
      </c>
      <c r="N43" s="381" t="s">
        <v>578</v>
      </c>
      <c r="O43" s="381" t="s">
        <v>578</v>
      </c>
      <c r="P43" s="381" t="s">
        <v>578</v>
      </c>
      <c r="Q43" s="381" t="s">
        <v>578</v>
      </c>
      <c r="R43" s="382" t="s">
        <v>578</v>
      </c>
    </row>
    <row r="44" spans="1:18" ht="15">
      <c r="A44" s="70"/>
      <c r="B44" s="380" t="s">
        <v>142</v>
      </c>
      <c r="C44" s="381" t="s">
        <v>143</v>
      </c>
      <c r="D44" s="275">
        <v>2</v>
      </c>
      <c r="E44" s="381" t="s">
        <v>105</v>
      </c>
      <c r="F44" s="381" t="s">
        <v>576</v>
      </c>
      <c r="G44" s="381" t="s">
        <v>578</v>
      </c>
      <c r="H44" s="381" t="s">
        <v>577</v>
      </c>
      <c r="I44" s="381" t="s">
        <v>578</v>
      </c>
      <c r="J44" s="381" t="s">
        <v>578</v>
      </c>
      <c r="K44" s="381" t="s">
        <v>578</v>
      </c>
      <c r="L44" s="381" t="s">
        <v>578</v>
      </c>
      <c r="M44" s="381" t="s">
        <v>577</v>
      </c>
      <c r="N44" s="381" t="s">
        <v>577</v>
      </c>
      <c r="O44" s="381" t="s">
        <v>576</v>
      </c>
      <c r="P44" s="381" t="s">
        <v>578</v>
      </c>
      <c r="Q44" s="381" t="s">
        <v>578</v>
      </c>
      <c r="R44" s="382" t="s">
        <v>578</v>
      </c>
    </row>
    <row r="45" spans="1:18" ht="15">
      <c r="A45" s="70"/>
      <c r="B45" s="380" t="s">
        <v>144</v>
      </c>
      <c r="C45" s="381" t="s">
        <v>145</v>
      </c>
      <c r="D45" s="275">
        <v>1</v>
      </c>
      <c r="E45" s="381" t="s">
        <v>105</v>
      </c>
      <c r="F45" s="381" t="s">
        <v>577</v>
      </c>
      <c r="G45" s="381" t="s">
        <v>577</v>
      </c>
      <c r="H45" s="381" t="s">
        <v>576</v>
      </c>
      <c r="I45" s="381" t="s">
        <v>577</v>
      </c>
      <c r="J45" s="381" t="s">
        <v>577</v>
      </c>
      <c r="K45" s="381" t="s">
        <v>576</v>
      </c>
      <c r="L45" s="381" t="s">
        <v>576</v>
      </c>
      <c r="M45" s="381" t="s">
        <v>577</v>
      </c>
      <c r="N45" s="381" t="s">
        <v>577</v>
      </c>
      <c r="O45" s="381" t="s">
        <v>576</v>
      </c>
      <c r="P45" s="381" t="s">
        <v>577</v>
      </c>
      <c r="Q45" s="381" t="s">
        <v>577</v>
      </c>
      <c r="R45" s="382" t="s">
        <v>577</v>
      </c>
    </row>
    <row r="46" spans="1:18" ht="15">
      <c r="A46" s="70"/>
      <c r="B46" s="380" t="s">
        <v>146</v>
      </c>
      <c r="C46" s="381" t="s">
        <v>147</v>
      </c>
      <c r="D46" s="275">
        <v>2</v>
      </c>
      <c r="E46" s="381" t="s">
        <v>105</v>
      </c>
      <c r="F46" s="381" t="s">
        <v>577</v>
      </c>
      <c r="G46" s="381" t="s">
        <v>576</v>
      </c>
      <c r="H46" s="381" t="s">
        <v>576</v>
      </c>
      <c r="I46" s="381" t="s">
        <v>576</v>
      </c>
      <c r="J46" s="381" t="s">
        <v>578</v>
      </c>
      <c r="K46" s="381" t="s">
        <v>578</v>
      </c>
      <c r="L46" s="381" t="s">
        <v>576</v>
      </c>
      <c r="M46" s="381" t="s">
        <v>576</v>
      </c>
      <c r="N46" s="381" t="s">
        <v>576</v>
      </c>
      <c r="O46" s="381" t="s">
        <v>576</v>
      </c>
      <c r="P46" s="381" t="s">
        <v>577</v>
      </c>
      <c r="Q46" s="381" t="s">
        <v>577</v>
      </c>
      <c r="R46" s="382" t="s">
        <v>577</v>
      </c>
    </row>
    <row r="47" spans="1:18" ht="15">
      <c r="A47" s="70"/>
      <c r="B47" s="380" t="s">
        <v>225</v>
      </c>
      <c r="C47" s="381" t="s">
        <v>226</v>
      </c>
      <c r="D47" s="275">
        <v>1</v>
      </c>
      <c r="E47" s="381" t="s">
        <v>206</v>
      </c>
      <c r="F47" s="381" t="s">
        <v>576</v>
      </c>
      <c r="G47" s="381" t="s">
        <v>576</v>
      </c>
      <c r="H47" s="381" t="s">
        <v>576</v>
      </c>
      <c r="I47" s="381" t="s">
        <v>576</v>
      </c>
      <c r="J47" s="381" t="s">
        <v>576</v>
      </c>
      <c r="K47" s="381" t="s">
        <v>576</v>
      </c>
      <c r="L47" s="381" t="s">
        <v>576</v>
      </c>
      <c r="M47" s="381" t="s">
        <v>576</v>
      </c>
      <c r="N47" s="381" t="s">
        <v>576</v>
      </c>
      <c r="O47" s="381" t="s">
        <v>576</v>
      </c>
      <c r="P47" s="381" t="s">
        <v>576</v>
      </c>
      <c r="Q47" s="381" t="s">
        <v>328</v>
      </c>
      <c r="R47" s="382" t="s">
        <v>576</v>
      </c>
    </row>
    <row r="48" spans="1:18" ht="15">
      <c r="A48" s="70"/>
      <c r="B48" s="380" t="s">
        <v>148</v>
      </c>
      <c r="C48" s="381" t="s">
        <v>149</v>
      </c>
      <c r="D48" s="275">
        <v>2</v>
      </c>
      <c r="E48" s="381" t="s">
        <v>105</v>
      </c>
      <c r="F48" s="381" t="s">
        <v>577</v>
      </c>
      <c r="G48" s="381" t="s">
        <v>578</v>
      </c>
      <c r="H48" s="381" t="s">
        <v>578</v>
      </c>
      <c r="I48" s="381" t="s">
        <v>578</v>
      </c>
      <c r="J48" s="381" t="s">
        <v>578</v>
      </c>
      <c r="K48" s="381" t="s">
        <v>578</v>
      </c>
      <c r="L48" s="381" t="s">
        <v>577</v>
      </c>
      <c r="M48" s="381" t="s">
        <v>577</v>
      </c>
      <c r="N48" s="381" t="s">
        <v>577</v>
      </c>
      <c r="O48" s="381" t="s">
        <v>250</v>
      </c>
      <c r="P48" s="381" t="s">
        <v>578</v>
      </c>
      <c r="Q48" s="381" t="s">
        <v>577</v>
      </c>
      <c r="R48" s="382" t="s">
        <v>577</v>
      </c>
    </row>
    <row r="49" spans="1:18" ht="15">
      <c r="A49" s="70"/>
      <c r="B49" s="380" t="s">
        <v>150</v>
      </c>
      <c r="C49" s="381" t="s">
        <v>151</v>
      </c>
      <c r="D49" s="275">
        <v>3</v>
      </c>
      <c r="E49" s="381" t="s">
        <v>105</v>
      </c>
      <c r="F49" s="381" t="s">
        <v>578</v>
      </c>
      <c r="G49" s="381" t="s">
        <v>577</v>
      </c>
      <c r="H49" s="381" t="s">
        <v>576</v>
      </c>
      <c r="I49" s="381" t="s">
        <v>576</v>
      </c>
      <c r="J49" s="381" t="s">
        <v>577</v>
      </c>
      <c r="K49" s="381" t="s">
        <v>576</v>
      </c>
      <c r="L49" s="381" t="s">
        <v>576</v>
      </c>
      <c r="M49" s="381" t="s">
        <v>328</v>
      </c>
      <c r="N49" s="381" t="s">
        <v>576</v>
      </c>
      <c r="O49" s="381" t="s">
        <v>328</v>
      </c>
      <c r="P49" s="381" t="s">
        <v>328</v>
      </c>
      <c r="Q49" s="381" t="s">
        <v>576</v>
      </c>
      <c r="R49" s="382" t="s">
        <v>576</v>
      </c>
    </row>
    <row r="50" spans="1:18" ht="15">
      <c r="A50" s="70"/>
      <c r="B50" s="380" t="s">
        <v>209</v>
      </c>
      <c r="C50" s="381" t="s">
        <v>210</v>
      </c>
      <c r="D50" s="275">
        <v>2</v>
      </c>
      <c r="E50" s="381" t="s">
        <v>206</v>
      </c>
      <c r="F50" s="381" t="s">
        <v>578</v>
      </c>
      <c r="G50" s="381" t="s">
        <v>577</v>
      </c>
      <c r="H50" s="381" t="s">
        <v>578</v>
      </c>
      <c r="I50" s="381" t="s">
        <v>577</v>
      </c>
      <c r="J50" s="381" t="s">
        <v>578</v>
      </c>
      <c r="K50" s="381" t="s">
        <v>578</v>
      </c>
      <c r="L50" s="381" t="s">
        <v>576</v>
      </c>
      <c r="M50" s="381" t="s">
        <v>577</v>
      </c>
      <c r="N50" s="381" t="s">
        <v>577</v>
      </c>
      <c r="O50" s="381" t="s">
        <v>576</v>
      </c>
      <c r="P50" s="381" t="s">
        <v>577</v>
      </c>
      <c r="Q50" s="381" t="s">
        <v>576</v>
      </c>
      <c r="R50" s="382" t="s">
        <v>576</v>
      </c>
    </row>
    <row r="51" spans="1:18" ht="15">
      <c r="A51" s="70"/>
      <c r="B51" s="380" t="s">
        <v>211</v>
      </c>
      <c r="C51" s="381" t="s">
        <v>212</v>
      </c>
      <c r="D51" s="275">
        <v>2</v>
      </c>
      <c r="E51" s="381" t="s">
        <v>206</v>
      </c>
      <c r="F51" s="381" t="s">
        <v>577</v>
      </c>
      <c r="G51" s="381" t="s">
        <v>577</v>
      </c>
      <c r="H51" s="381" t="s">
        <v>577</v>
      </c>
      <c r="I51" s="381" t="s">
        <v>577</v>
      </c>
      <c r="J51" s="381" t="s">
        <v>577</v>
      </c>
      <c r="K51" s="381" t="s">
        <v>576</v>
      </c>
      <c r="L51" s="381" t="s">
        <v>577</v>
      </c>
      <c r="M51" s="381" t="s">
        <v>578</v>
      </c>
      <c r="N51" s="381" t="s">
        <v>577</v>
      </c>
      <c r="O51" s="381" t="s">
        <v>578</v>
      </c>
      <c r="P51" s="381" t="s">
        <v>576</v>
      </c>
      <c r="Q51" s="381" t="s">
        <v>576</v>
      </c>
      <c r="R51" s="382" t="s">
        <v>576</v>
      </c>
    </row>
    <row r="52" spans="1:18" ht="15">
      <c r="A52" s="70"/>
      <c r="B52" s="380" t="s">
        <v>241</v>
      </c>
      <c r="C52" s="381" t="s">
        <v>242</v>
      </c>
      <c r="D52" s="275">
        <v>3</v>
      </c>
      <c r="E52" s="381" t="s">
        <v>206</v>
      </c>
      <c r="F52" s="381" t="s">
        <v>578</v>
      </c>
      <c r="G52" s="381" t="s">
        <v>576</v>
      </c>
      <c r="H52" s="381" t="s">
        <v>577</v>
      </c>
      <c r="I52" s="381" t="s">
        <v>328</v>
      </c>
      <c r="J52" s="381" t="s">
        <v>578</v>
      </c>
      <c r="K52" s="381" t="s">
        <v>578</v>
      </c>
      <c r="L52" s="381" t="s">
        <v>578</v>
      </c>
      <c r="M52" s="381" t="s">
        <v>578</v>
      </c>
      <c r="N52" s="381" t="s">
        <v>576</v>
      </c>
      <c r="O52" s="381" t="s">
        <v>576</v>
      </c>
      <c r="P52" s="381" t="s">
        <v>578</v>
      </c>
      <c r="Q52" s="381" t="s">
        <v>577</v>
      </c>
      <c r="R52" s="382" t="s">
        <v>578</v>
      </c>
    </row>
    <row r="53" spans="1:18" ht="15">
      <c r="A53" s="70"/>
      <c r="B53" s="380" t="s">
        <v>152</v>
      </c>
      <c r="C53" s="381" t="s">
        <v>153</v>
      </c>
      <c r="D53" s="275">
        <v>3</v>
      </c>
      <c r="E53" s="381" t="s">
        <v>105</v>
      </c>
      <c r="F53" s="381" t="s">
        <v>578</v>
      </c>
      <c r="G53" s="381" t="s">
        <v>578</v>
      </c>
      <c r="H53" s="381" t="s">
        <v>577</v>
      </c>
      <c r="I53" s="381" t="s">
        <v>578</v>
      </c>
      <c r="J53" s="381" t="s">
        <v>578</v>
      </c>
      <c r="K53" s="381" t="s">
        <v>578</v>
      </c>
      <c r="L53" s="381" t="s">
        <v>577</v>
      </c>
      <c r="M53" s="381" t="s">
        <v>577</v>
      </c>
      <c r="N53" s="381" t="s">
        <v>578</v>
      </c>
      <c r="O53" s="381" t="s">
        <v>577</v>
      </c>
      <c r="P53" s="381" t="s">
        <v>578</v>
      </c>
      <c r="Q53" s="381" t="s">
        <v>577</v>
      </c>
      <c r="R53" s="382" t="s">
        <v>578</v>
      </c>
    </row>
    <row r="54" spans="1:18" ht="15">
      <c r="A54" s="70"/>
      <c r="B54" s="380" t="s">
        <v>221</v>
      </c>
      <c r="C54" s="381" t="s">
        <v>222</v>
      </c>
      <c r="D54" s="275">
        <v>1</v>
      </c>
      <c r="E54" s="381" t="s">
        <v>206</v>
      </c>
      <c r="F54" s="381" t="s">
        <v>578</v>
      </c>
      <c r="G54" s="381" t="s">
        <v>576</v>
      </c>
      <c r="H54" s="381" t="s">
        <v>576</v>
      </c>
      <c r="I54" s="381" t="s">
        <v>328</v>
      </c>
      <c r="J54" s="381" t="s">
        <v>578</v>
      </c>
      <c r="K54" s="381" t="s">
        <v>578</v>
      </c>
      <c r="L54" s="381" t="s">
        <v>576</v>
      </c>
      <c r="M54" s="381" t="s">
        <v>577</v>
      </c>
      <c r="N54" s="381" t="s">
        <v>578</v>
      </c>
      <c r="O54" s="381" t="s">
        <v>578</v>
      </c>
      <c r="P54" s="381" t="s">
        <v>328</v>
      </c>
      <c r="Q54" s="381" t="s">
        <v>578</v>
      </c>
      <c r="R54" s="382" t="s">
        <v>578</v>
      </c>
    </row>
    <row r="55" spans="1:18" ht="15">
      <c r="A55" s="70"/>
      <c r="B55" s="380" t="s">
        <v>156</v>
      </c>
      <c r="C55" s="381" t="s">
        <v>157</v>
      </c>
      <c r="D55" s="275">
        <v>2</v>
      </c>
      <c r="E55" s="381" t="s">
        <v>105</v>
      </c>
      <c r="F55" s="381" t="s">
        <v>576</v>
      </c>
      <c r="G55" s="381" t="s">
        <v>577</v>
      </c>
      <c r="H55" s="381" t="s">
        <v>328</v>
      </c>
      <c r="I55" s="381" t="s">
        <v>576</v>
      </c>
      <c r="J55" s="381" t="s">
        <v>576</v>
      </c>
      <c r="K55" s="381" t="s">
        <v>576</v>
      </c>
      <c r="L55" s="381" t="s">
        <v>577</v>
      </c>
      <c r="M55" s="381" t="s">
        <v>576</v>
      </c>
      <c r="N55" s="381" t="s">
        <v>328</v>
      </c>
      <c r="O55" s="381" t="s">
        <v>328</v>
      </c>
      <c r="P55" s="381" t="s">
        <v>576</v>
      </c>
      <c r="Q55" s="381" t="s">
        <v>576</v>
      </c>
      <c r="R55" s="382" t="s">
        <v>576</v>
      </c>
    </row>
    <row r="56" spans="1:18" ht="15">
      <c r="A56" s="70"/>
      <c r="B56" s="380" t="s">
        <v>233</v>
      </c>
      <c r="C56" s="381" t="s">
        <v>234</v>
      </c>
      <c r="D56" s="275">
        <v>3</v>
      </c>
      <c r="E56" s="381" t="s">
        <v>105</v>
      </c>
      <c r="F56" s="381" t="s">
        <v>578</v>
      </c>
      <c r="G56" s="381" t="s">
        <v>577</v>
      </c>
      <c r="H56" s="381" t="s">
        <v>578</v>
      </c>
      <c r="I56" s="381" t="s">
        <v>578</v>
      </c>
      <c r="J56" s="381" t="s">
        <v>578</v>
      </c>
      <c r="K56" s="381" t="s">
        <v>577</v>
      </c>
      <c r="L56" s="381" t="s">
        <v>578</v>
      </c>
      <c r="M56" s="381" t="s">
        <v>577</v>
      </c>
      <c r="N56" s="381" t="s">
        <v>578</v>
      </c>
      <c r="O56" s="381" t="s">
        <v>577</v>
      </c>
      <c r="P56" s="381" t="s">
        <v>578</v>
      </c>
      <c r="Q56" s="381" t="s">
        <v>578</v>
      </c>
      <c r="R56" s="382" t="s">
        <v>577</v>
      </c>
    </row>
    <row r="57" spans="1:18" ht="15">
      <c r="A57" s="70"/>
      <c r="B57" s="380" t="s">
        <v>158</v>
      </c>
      <c r="C57" s="381" t="s">
        <v>159</v>
      </c>
      <c r="D57" s="275">
        <v>2</v>
      </c>
      <c r="E57" s="381" t="s">
        <v>105</v>
      </c>
      <c r="F57" s="381" t="s">
        <v>577</v>
      </c>
      <c r="G57" s="381" t="s">
        <v>576</v>
      </c>
      <c r="H57" s="381" t="s">
        <v>576</v>
      </c>
      <c r="I57" s="381" t="s">
        <v>328</v>
      </c>
      <c r="J57" s="381" t="s">
        <v>576</v>
      </c>
      <c r="K57" s="381" t="s">
        <v>576</v>
      </c>
      <c r="L57" s="381" t="s">
        <v>576</v>
      </c>
      <c r="M57" s="381" t="s">
        <v>576</v>
      </c>
      <c r="N57" s="381" t="s">
        <v>577</v>
      </c>
      <c r="O57" s="381" t="s">
        <v>576</v>
      </c>
      <c r="P57" s="381" t="s">
        <v>578</v>
      </c>
      <c r="Q57" s="381" t="s">
        <v>577</v>
      </c>
      <c r="R57" s="382" t="s">
        <v>328</v>
      </c>
    </row>
    <row r="58" spans="1:18" ht="15">
      <c r="A58" s="70"/>
      <c r="B58" s="380" t="s">
        <v>160</v>
      </c>
      <c r="C58" s="381" t="s">
        <v>161</v>
      </c>
      <c r="D58" s="275">
        <v>2</v>
      </c>
      <c r="E58" s="381" t="s">
        <v>105</v>
      </c>
      <c r="F58" s="381" t="s">
        <v>577</v>
      </c>
      <c r="G58" s="381" t="s">
        <v>577</v>
      </c>
      <c r="H58" s="381" t="s">
        <v>577</v>
      </c>
      <c r="I58" s="381" t="s">
        <v>577</v>
      </c>
      <c r="J58" s="381" t="s">
        <v>577</v>
      </c>
      <c r="K58" s="381" t="s">
        <v>577</v>
      </c>
      <c r="L58" s="381" t="s">
        <v>578</v>
      </c>
      <c r="M58" s="381" t="s">
        <v>577</v>
      </c>
      <c r="N58" s="381" t="s">
        <v>578</v>
      </c>
      <c r="O58" s="381" t="s">
        <v>576</v>
      </c>
      <c r="P58" s="381" t="s">
        <v>577</v>
      </c>
      <c r="Q58" s="381" t="s">
        <v>578</v>
      </c>
      <c r="R58" s="382" t="s">
        <v>578</v>
      </c>
    </row>
    <row r="59" spans="1:18" ht="15">
      <c r="A59" s="70"/>
      <c r="B59" s="380" t="s">
        <v>213</v>
      </c>
      <c r="C59" s="381" t="s">
        <v>214</v>
      </c>
      <c r="D59" s="275">
        <v>3</v>
      </c>
      <c r="E59" s="381" t="s">
        <v>206</v>
      </c>
      <c r="F59" s="381" t="s">
        <v>578</v>
      </c>
      <c r="G59" s="381" t="s">
        <v>577</v>
      </c>
      <c r="H59" s="381" t="s">
        <v>577</v>
      </c>
      <c r="I59" s="381" t="s">
        <v>577</v>
      </c>
      <c r="J59" s="381" t="s">
        <v>578</v>
      </c>
      <c r="K59" s="381" t="s">
        <v>577</v>
      </c>
      <c r="L59" s="381" t="s">
        <v>576</v>
      </c>
      <c r="M59" s="381" t="s">
        <v>577</v>
      </c>
      <c r="N59" s="381" t="s">
        <v>578</v>
      </c>
      <c r="O59" s="381" t="s">
        <v>576</v>
      </c>
      <c r="P59" s="381" t="s">
        <v>577</v>
      </c>
      <c r="Q59" s="381" t="s">
        <v>578</v>
      </c>
      <c r="R59" s="382" t="s">
        <v>577</v>
      </c>
    </row>
    <row r="60" spans="1:18" ht="15">
      <c r="A60" s="70"/>
      <c r="B60" s="380" t="s">
        <v>93</v>
      </c>
      <c r="C60" s="381" t="s">
        <v>94</v>
      </c>
      <c r="D60" s="275">
        <v>1</v>
      </c>
      <c r="E60" s="381" t="s">
        <v>80</v>
      </c>
      <c r="F60" s="381" t="s">
        <v>578</v>
      </c>
      <c r="G60" s="381" t="s">
        <v>578</v>
      </c>
      <c r="H60" s="381" t="s">
        <v>576</v>
      </c>
      <c r="I60" s="381" t="s">
        <v>576</v>
      </c>
      <c r="J60" s="381" t="s">
        <v>576</v>
      </c>
      <c r="K60" s="381" t="s">
        <v>577</v>
      </c>
      <c r="L60" s="381" t="s">
        <v>578</v>
      </c>
      <c r="M60" s="381" t="s">
        <v>328</v>
      </c>
      <c r="N60" s="381" t="s">
        <v>576</v>
      </c>
      <c r="O60" s="381" t="s">
        <v>328</v>
      </c>
      <c r="P60" s="381" t="s">
        <v>576</v>
      </c>
      <c r="Q60" s="381" t="s">
        <v>578</v>
      </c>
      <c r="R60" s="382" t="s">
        <v>578</v>
      </c>
    </row>
    <row r="61" spans="1:18" ht="15">
      <c r="A61" s="70"/>
      <c r="B61" s="380" t="s">
        <v>95</v>
      </c>
      <c r="C61" s="381" t="s">
        <v>96</v>
      </c>
      <c r="D61" s="275">
        <v>2</v>
      </c>
      <c r="E61" s="381" t="s">
        <v>80</v>
      </c>
      <c r="F61" s="381" t="s">
        <v>578</v>
      </c>
      <c r="G61" s="381" t="s">
        <v>577</v>
      </c>
      <c r="H61" s="381" t="s">
        <v>250</v>
      </c>
      <c r="I61" s="381" t="s">
        <v>578</v>
      </c>
      <c r="J61" s="381" t="s">
        <v>578</v>
      </c>
      <c r="K61" s="381" t="s">
        <v>577</v>
      </c>
      <c r="L61" s="381" t="s">
        <v>576</v>
      </c>
      <c r="M61" s="381" t="s">
        <v>576</v>
      </c>
      <c r="N61" s="381" t="s">
        <v>577</v>
      </c>
      <c r="O61" s="381" t="s">
        <v>576</v>
      </c>
      <c r="P61" s="381" t="s">
        <v>578</v>
      </c>
      <c r="Q61" s="381" t="s">
        <v>577</v>
      </c>
      <c r="R61" s="382" t="s">
        <v>577</v>
      </c>
    </row>
    <row r="62" spans="1:18" ht="15">
      <c r="A62" s="70"/>
      <c r="B62" s="380" t="s">
        <v>166</v>
      </c>
      <c r="C62" s="381" t="s">
        <v>167</v>
      </c>
      <c r="D62" s="275">
        <v>3</v>
      </c>
      <c r="E62" s="381" t="s">
        <v>105</v>
      </c>
      <c r="F62" s="381" t="s">
        <v>578</v>
      </c>
      <c r="G62" s="381" t="s">
        <v>576</v>
      </c>
      <c r="H62" s="381" t="s">
        <v>576</v>
      </c>
      <c r="I62" s="381" t="s">
        <v>578</v>
      </c>
      <c r="J62" s="381" t="s">
        <v>578</v>
      </c>
      <c r="K62" s="381" t="s">
        <v>578</v>
      </c>
      <c r="L62" s="381" t="s">
        <v>576</v>
      </c>
      <c r="M62" s="381" t="s">
        <v>577</v>
      </c>
      <c r="N62" s="381" t="s">
        <v>576</v>
      </c>
      <c r="O62" s="381" t="s">
        <v>576</v>
      </c>
      <c r="P62" s="381" t="s">
        <v>576</v>
      </c>
      <c r="Q62" s="381" t="s">
        <v>578</v>
      </c>
      <c r="R62" s="382" t="s">
        <v>578</v>
      </c>
    </row>
    <row r="63" spans="1:18" ht="15">
      <c r="A63" s="70"/>
      <c r="B63" s="380" t="s">
        <v>97</v>
      </c>
      <c r="C63" s="381" t="s">
        <v>98</v>
      </c>
      <c r="D63" s="275">
        <v>2</v>
      </c>
      <c r="E63" s="381" t="s">
        <v>80</v>
      </c>
      <c r="F63" s="381" t="s">
        <v>578</v>
      </c>
      <c r="G63" s="381" t="s">
        <v>578</v>
      </c>
      <c r="H63" s="381" t="s">
        <v>578</v>
      </c>
      <c r="I63" s="381" t="s">
        <v>578</v>
      </c>
      <c r="J63" s="381" t="s">
        <v>578</v>
      </c>
      <c r="K63" s="381" t="s">
        <v>578</v>
      </c>
      <c r="L63" s="381" t="s">
        <v>577</v>
      </c>
      <c r="M63" s="381" t="s">
        <v>577</v>
      </c>
      <c r="N63" s="381" t="s">
        <v>577</v>
      </c>
      <c r="O63" s="381" t="s">
        <v>577</v>
      </c>
      <c r="P63" s="381" t="s">
        <v>577</v>
      </c>
      <c r="Q63" s="381" t="s">
        <v>578</v>
      </c>
      <c r="R63" s="382" t="s">
        <v>578</v>
      </c>
    </row>
    <row r="64" spans="1:18" ht="15">
      <c r="A64" s="70"/>
      <c r="B64" s="380" t="s">
        <v>168</v>
      </c>
      <c r="C64" s="381" t="s">
        <v>169</v>
      </c>
      <c r="D64" s="275">
        <v>1</v>
      </c>
      <c r="E64" s="381" t="s">
        <v>105</v>
      </c>
      <c r="F64" s="381" t="s">
        <v>577</v>
      </c>
      <c r="G64" s="381" t="s">
        <v>577</v>
      </c>
      <c r="H64" s="381" t="s">
        <v>577</v>
      </c>
      <c r="I64" s="381" t="s">
        <v>577</v>
      </c>
      <c r="J64" s="381" t="s">
        <v>577</v>
      </c>
      <c r="K64" s="381" t="s">
        <v>577</v>
      </c>
      <c r="L64" s="381" t="s">
        <v>577</v>
      </c>
      <c r="M64" s="381" t="s">
        <v>577</v>
      </c>
      <c r="N64" s="381" t="s">
        <v>577</v>
      </c>
      <c r="O64" s="381" t="s">
        <v>577</v>
      </c>
      <c r="P64" s="381" t="s">
        <v>577</v>
      </c>
      <c r="Q64" s="381" t="s">
        <v>577</v>
      </c>
      <c r="R64" s="382" t="s">
        <v>577</v>
      </c>
    </row>
    <row r="65" spans="1:18" ht="15">
      <c r="A65" s="70"/>
      <c r="B65" s="380" t="s">
        <v>237</v>
      </c>
      <c r="C65" s="381" t="s">
        <v>238</v>
      </c>
      <c r="D65" s="275">
        <v>3</v>
      </c>
      <c r="E65" s="381" t="s">
        <v>105</v>
      </c>
      <c r="F65" s="381" t="s">
        <v>250</v>
      </c>
      <c r="G65" s="381" t="s">
        <v>250</v>
      </c>
      <c r="H65" s="381" t="s">
        <v>250</v>
      </c>
      <c r="I65" s="381" t="s">
        <v>250</v>
      </c>
      <c r="J65" s="381" t="s">
        <v>250</v>
      </c>
      <c r="K65" s="381" t="s">
        <v>250</v>
      </c>
      <c r="L65" s="381" t="s">
        <v>250</v>
      </c>
      <c r="M65" s="381" t="s">
        <v>250</v>
      </c>
      <c r="N65" s="381" t="s">
        <v>250</v>
      </c>
      <c r="O65" s="381" t="s">
        <v>250</v>
      </c>
      <c r="P65" s="381" t="s">
        <v>250</v>
      </c>
      <c r="Q65" s="381" t="s">
        <v>250</v>
      </c>
      <c r="R65" s="382" t="s">
        <v>250</v>
      </c>
    </row>
    <row r="66" spans="1:18" ht="15">
      <c r="A66" s="70"/>
      <c r="B66" s="380" t="s">
        <v>170</v>
      </c>
      <c r="C66" s="381" t="s">
        <v>171</v>
      </c>
      <c r="D66" s="275">
        <v>3</v>
      </c>
      <c r="E66" s="381" t="s">
        <v>105</v>
      </c>
      <c r="F66" s="381" t="s">
        <v>578</v>
      </c>
      <c r="G66" s="381" t="s">
        <v>578</v>
      </c>
      <c r="H66" s="381" t="s">
        <v>577</v>
      </c>
      <c r="I66" s="381" t="s">
        <v>576</v>
      </c>
      <c r="J66" s="381" t="s">
        <v>578</v>
      </c>
      <c r="K66" s="381" t="s">
        <v>577</v>
      </c>
      <c r="L66" s="381" t="s">
        <v>328</v>
      </c>
      <c r="M66" s="381" t="s">
        <v>577</v>
      </c>
      <c r="N66" s="381" t="s">
        <v>328</v>
      </c>
      <c r="O66" s="381" t="s">
        <v>328</v>
      </c>
      <c r="P66" s="381" t="s">
        <v>328</v>
      </c>
      <c r="Q66" s="381" t="s">
        <v>578</v>
      </c>
      <c r="R66" s="382" t="s">
        <v>328</v>
      </c>
    </row>
    <row r="67" spans="1:18" ht="15">
      <c r="A67" s="70"/>
      <c r="B67" s="380" t="s">
        <v>196</v>
      </c>
      <c r="C67" s="381" t="s">
        <v>197</v>
      </c>
      <c r="D67" s="275">
        <v>1</v>
      </c>
      <c r="E67" s="381" t="s">
        <v>105</v>
      </c>
      <c r="F67" s="381" t="s">
        <v>576</v>
      </c>
      <c r="G67" s="381" t="s">
        <v>576</v>
      </c>
      <c r="H67" s="381" t="s">
        <v>577</v>
      </c>
      <c r="I67" s="381" t="s">
        <v>577</v>
      </c>
      <c r="J67" s="381" t="s">
        <v>577</v>
      </c>
      <c r="K67" s="381" t="s">
        <v>576</v>
      </c>
      <c r="L67" s="381" t="s">
        <v>576</v>
      </c>
      <c r="M67" s="381" t="s">
        <v>576</v>
      </c>
      <c r="N67" s="381" t="s">
        <v>576</v>
      </c>
      <c r="O67" s="381" t="s">
        <v>576</v>
      </c>
      <c r="P67" s="381" t="s">
        <v>577</v>
      </c>
      <c r="Q67" s="381" t="s">
        <v>577</v>
      </c>
      <c r="R67" s="382" t="s">
        <v>576</v>
      </c>
    </row>
    <row r="68" spans="1:18" ht="15">
      <c r="A68" s="70"/>
      <c r="B68" s="380" t="s">
        <v>239</v>
      </c>
      <c r="C68" s="381" t="s">
        <v>240</v>
      </c>
      <c r="D68" s="275">
        <v>2</v>
      </c>
      <c r="E68" s="381" t="s">
        <v>105</v>
      </c>
      <c r="F68" s="381" t="s">
        <v>578</v>
      </c>
      <c r="G68" s="381" t="s">
        <v>578</v>
      </c>
      <c r="H68" s="381" t="s">
        <v>578</v>
      </c>
      <c r="I68" s="381" t="s">
        <v>578</v>
      </c>
      <c r="J68" s="381" t="s">
        <v>578</v>
      </c>
      <c r="K68" s="381" t="s">
        <v>578</v>
      </c>
      <c r="L68" s="381" t="s">
        <v>576</v>
      </c>
      <c r="M68" s="381" t="s">
        <v>578</v>
      </c>
      <c r="N68" s="381" t="s">
        <v>578</v>
      </c>
      <c r="O68" s="381" t="s">
        <v>576</v>
      </c>
      <c r="P68" s="381" t="s">
        <v>578</v>
      </c>
      <c r="Q68" s="381" t="s">
        <v>578</v>
      </c>
      <c r="R68" s="382" t="s">
        <v>578</v>
      </c>
    </row>
    <row r="69" spans="1:18" ht="15">
      <c r="A69" s="70"/>
      <c r="B69" s="380" t="s">
        <v>99</v>
      </c>
      <c r="C69" s="381" t="s">
        <v>100</v>
      </c>
      <c r="D69" s="275">
        <v>1</v>
      </c>
      <c r="E69" s="381" t="s">
        <v>80</v>
      </c>
      <c r="F69" s="381" t="s">
        <v>577</v>
      </c>
      <c r="G69" s="381" t="s">
        <v>328</v>
      </c>
      <c r="H69" s="381" t="s">
        <v>577</v>
      </c>
      <c r="I69" s="381" t="s">
        <v>577</v>
      </c>
      <c r="J69" s="381" t="s">
        <v>328</v>
      </c>
      <c r="K69" s="381" t="s">
        <v>328</v>
      </c>
      <c r="L69" s="381" t="s">
        <v>576</v>
      </c>
      <c r="M69" s="381" t="s">
        <v>576</v>
      </c>
      <c r="N69" s="381" t="s">
        <v>328</v>
      </c>
      <c r="O69" s="381" t="s">
        <v>328</v>
      </c>
      <c r="P69" s="381" t="s">
        <v>577</v>
      </c>
      <c r="Q69" s="381" t="s">
        <v>328</v>
      </c>
      <c r="R69" s="382" t="s">
        <v>328</v>
      </c>
    </row>
    <row r="70" spans="1:18" ht="15">
      <c r="A70" s="70"/>
      <c r="B70" s="380" t="s">
        <v>174</v>
      </c>
      <c r="C70" s="381" t="s">
        <v>175</v>
      </c>
      <c r="D70" s="275">
        <v>2</v>
      </c>
      <c r="E70" s="381" t="s">
        <v>105</v>
      </c>
      <c r="F70" s="381" t="s">
        <v>578</v>
      </c>
      <c r="G70" s="381" t="s">
        <v>577</v>
      </c>
      <c r="H70" s="381" t="s">
        <v>578</v>
      </c>
      <c r="I70" s="381" t="s">
        <v>578</v>
      </c>
      <c r="J70" s="381" t="s">
        <v>578</v>
      </c>
      <c r="K70" s="381" t="s">
        <v>578</v>
      </c>
      <c r="L70" s="381" t="s">
        <v>576</v>
      </c>
      <c r="M70" s="381" t="s">
        <v>576</v>
      </c>
      <c r="N70" s="381" t="s">
        <v>578</v>
      </c>
      <c r="O70" s="381" t="s">
        <v>577</v>
      </c>
      <c r="P70" s="381" t="s">
        <v>578</v>
      </c>
      <c r="Q70" s="381" t="s">
        <v>578</v>
      </c>
      <c r="R70" s="382" t="s">
        <v>577</v>
      </c>
    </row>
    <row r="71" spans="1:18" ht="15">
      <c r="A71" s="70"/>
      <c r="B71" s="380" t="s">
        <v>154</v>
      </c>
      <c r="C71" s="381" t="s">
        <v>155</v>
      </c>
      <c r="D71" s="275">
        <v>3</v>
      </c>
      <c r="E71" s="381" t="s">
        <v>105</v>
      </c>
      <c r="F71" s="381" t="s">
        <v>576</v>
      </c>
      <c r="G71" s="381" t="s">
        <v>576</v>
      </c>
      <c r="H71" s="381" t="s">
        <v>576</v>
      </c>
      <c r="I71" s="381" t="s">
        <v>578</v>
      </c>
      <c r="J71" s="381" t="s">
        <v>576</v>
      </c>
      <c r="K71" s="381" t="s">
        <v>578</v>
      </c>
      <c r="L71" s="381" t="s">
        <v>576</v>
      </c>
      <c r="M71" s="381" t="s">
        <v>576</v>
      </c>
      <c r="N71" s="381" t="s">
        <v>576</v>
      </c>
      <c r="O71" s="381" t="s">
        <v>576</v>
      </c>
      <c r="P71" s="381" t="s">
        <v>576</v>
      </c>
      <c r="Q71" s="381" t="s">
        <v>328</v>
      </c>
      <c r="R71" s="382" t="s">
        <v>328</v>
      </c>
    </row>
    <row r="72" spans="1:18" ht="15">
      <c r="A72" s="70"/>
      <c r="B72" s="380" t="s">
        <v>176</v>
      </c>
      <c r="C72" s="381" t="s">
        <v>177</v>
      </c>
      <c r="D72" s="275">
        <v>1</v>
      </c>
      <c r="E72" s="381" t="s">
        <v>105</v>
      </c>
      <c r="F72" s="381" t="s">
        <v>577</v>
      </c>
      <c r="G72" s="381" t="s">
        <v>576</v>
      </c>
      <c r="H72" s="381" t="s">
        <v>576</v>
      </c>
      <c r="I72" s="381" t="s">
        <v>576</v>
      </c>
      <c r="J72" s="381" t="s">
        <v>576</v>
      </c>
      <c r="K72" s="381" t="s">
        <v>577</v>
      </c>
      <c r="L72" s="381" t="s">
        <v>576</v>
      </c>
      <c r="M72" s="381" t="s">
        <v>577</v>
      </c>
      <c r="N72" s="381" t="s">
        <v>576</v>
      </c>
      <c r="O72" s="381" t="s">
        <v>576</v>
      </c>
      <c r="P72" s="381" t="s">
        <v>577</v>
      </c>
      <c r="Q72" s="381" t="s">
        <v>578</v>
      </c>
      <c r="R72" s="382" t="s">
        <v>577</v>
      </c>
    </row>
    <row r="73" spans="1:18" ht="15">
      <c r="A73" s="70"/>
      <c r="B73" s="380" t="s">
        <v>215</v>
      </c>
      <c r="C73" s="381" t="s">
        <v>216</v>
      </c>
      <c r="D73" s="381" t="s">
        <v>250</v>
      </c>
      <c r="E73" s="381" t="s">
        <v>206</v>
      </c>
      <c r="F73" s="381" t="s">
        <v>250</v>
      </c>
      <c r="G73" s="381" t="s">
        <v>250</v>
      </c>
      <c r="H73" s="381" t="s">
        <v>250</v>
      </c>
      <c r="I73" s="381" t="s">
        <v>250</v>
      </c>
      <c r="J73" s="381" t="s">
        <v>250</v>
      </c>
      <c r="K73" s="381" t="s">
        <v>250</v>
      </c>
      <c r="L73" s="381" t="s">
        <v>250</v>
      </c>
      <c r="M73" s="381" t="s">
        <v>250</v>
      </c>
      <c r="N73" s="381" t="s">
        <v>250</v>
      </c>
      <c r="O73" s="381" t="s">
        <v>250</v>
      </c>
      <c r="P73" s="381" t="s">
        <v>250</v>
      </c>
      <c r="Q73" s="381" t="s">
        <v>250</v>
      </c>
      <c r="R73" s="382" t="s">
        <v>250</v>
      </c>
    </row>
    <row r="74" spans="1:18" ht="15">
      <c r="A74" s="70"/>
      <c r="B74" s="380" t="s">
        <v>178</v>
      </c>
      <c r="C74" s="381" t="s">
        <v>179</v>
      </c>
      <c r="D74" s="275">
        <v>1</v>
      </c>
      <c r="E74" s="381" t="s">
        <v>105</v>
      </c>
      <c r="F74" s="381" t="s">
        <v>577</v>
      </c>
      <c r="G74" s="381" t="s">
        <v>577</v>
      </c>
      <c r="H74" s="381" t="s">
        <v>328</v>
      </c>
      <c r="I74" s="381" t="s">
        <v>576</v>
      </c>
      <c r="J74" s="381" t="s">
        <v>576</v>
      </c>
      <c r="K74" s="381" t="s">
        <v>576</v>
      </c>
      <c r="L74" s="381" t="s">
        <v>328</v>
      </c>
      <c r="M74" s="381" t="s">
        <v>577</v>
      </c>
      <c r="N74" s="381" t="s">
        <v>577</v>
      </c>
      <c r="O74" s="381" t="s">
        <v>328</v>
      </c>
      <c r="P74" s="381" t="s">
        <v>328</v>
      </c>
      <c r="Q74" s="381" t="s">
        <v>577</v>
      </c>
      <c r="R74" s="382" t="s">
        <v>328</v>
      </c>
    </row>
    <row r="75" spans="1:18" ht="15">
      <c r="A75" s="70"/>
      <c r="B75" s="380" t="s">
        <v>180</v>
      </c>
      <c r="C75" s="381" t="s">
        <v>181</v>
      </c>
      <c r="D75" s="275">
        <v>1</v>
      </c>
      <c r="E75" s="381" t="s">
        <v>105</v>
      </c>
      <c r="F75" s="381" t="s">
        <v>250</v>
      </c>
      <c r="G75" s="381" t="s">
        <v>250</v>
      </c>
      <c r="H75" s="381" t="s">
        <v>250</v>
      </c>
      <c r="I75" s="381" t="s">
        <v>250</v>
      </c>
      <c r="J75" s="381" t="s">
        <v>250</v>
      </c>
      <c r="K75" s="381" t="s">
        <v>250</v>
      </c>
      <c r="L75" s="381" t="s">
        <v>250</v>
      </c>
      <c r="M75" s="381" t="s">
        <v>250</v>
      </c>
      <c r="N75" s="381" t="s">
        <v>250</v>
      </c>
      <c r="O75" s="381" t="s">
        <v>250</v>
      </c>
      <c r="P75" s="381" t="s">
        <v>250</v>
      </c>
      <c r="Q75" s="381" t="s">
        <v>250</v>
      </c>
      <c r="R75" s="382" t="s">
        <v>250</v>
      </c>
    </row>
    <row r="76" spans="1:18" ht="15">
      <c r="A76" s="70"/>
      <c r="B76" s="380" t="s">
        <v>182</v>
      </c>
      <c r="C76" s="381" t="s">
        <v>183</v>
      </c>
      <c r="D76" s="275">
        <v>2</v>
      </c>
      <c r="E76" s="381" t="s">
        <v>105</v>
      </c>
      <c r="F76" s="381" t="s">
        <v>576</v>
      </c>
      <c r="G76" s="381" t="s">
        <v>576</v>
      </c>
      <c r="H76" s="381" t="s">
        <v>576</v>
      </c>
      <c r="I76" s="381" t="s">
        <v>577</v>
      </c>
      <c r="J76" s="381" t="s">
        <v>578</v>
      </c>
      <c r="K76" s="381" t="s">
        <v>577</v>
      </c>
      <c r="L76" s="381" t="s">
        <v>576</v>
      </c>
      <c r="M76" s="381" t="s">
        <v>577</v>
      </c>
      <c r="N76" s="381" t="s">
        <v>576</v>
      </c>
      <c r="O76" s="381" t="s">
        <v>576</v>
      </c>
      <c r="P76" s="381" t="s">
        <v>576</v>
      </c>
      <c r="Q76" s="381" t="s">
        <v>578</v>
      </c>
      <c r="R76" s="382" t="s">
        <v>577</v>
      </c>
    </row>
    <row r="77" spans="1:18" ht="15">
      <c r="A77" s="70"/>
      <c r="B77" s="380" t="s">
        <v>184</v>
      </c>
      <c r="C77" s="381" t="s">
        <v>185</v>
      </c>
      <c r="D77" s="275">
        <v>1</v>
      </c>
      <c r="E77" s="381" t="s">
        <v>105</v>
      </c>
      <c r="F77" s="381" t="s">
        <v>577</v>
      </c>
      <c r="G77" s="381" t="s">
        <v>576</v>
      </c>
      <c r="H77" s="381" t="s">
        <v>576</v>
      </c>
      <c r="I77" s="381" t="s">
        <v>577</v>
      </c>
      <c r="J77" s="381" t="s">
        <v>577</v>
      </c>
      <c r="K77" s="381" t="s">
        <v>578</v>
      </c>
      <c r="L77" s="381" t="s">
        <v>577</v>
      </c>
      <c r="M77" s="381" t="s">
        <v>577</v>
      </c>
      <c r="N77" s="381" t="s">
        <v>577</v>
      </c>
      <c r="O77" s="381" t="s">
        <v>576</v>
      </c>
      <c r="P77" s="381" t="s">
        <v>577</v>
      </c>
      <c r="Q77" s="381" t="s">
        <v>577</v>
      </c>
      <c r="R77" s="382" t="s">
        <v>577</v>
      </c>
    </row>
    <row r="78" spans="1:18" ht="15">
      <c r="A78" s="70"/>
      <c r="B78" s="380" t="s">
        <v>186</v>
      </c>
      <c r="C78" s="381" t="s">
        <v>187</v>
      </c>
      <c r="D78" s="275">
        <v>1</v>
      </c>
      <c r="E78" s="381" t="s">
        <v>105</v>
      </c>
      <c r="F78" s="381" t="s">
        <v>578</v>
      </c>
      <c r="G78" s="381" t="s">
        <v>578</v>
      </c>
      <c r="H78" s="381" t="s">
        <v>576</v>
      </c>
      <c r="I78" s="381" t="s">
        <v>576</v>
      </c>
      <c r="J78" s="381" t="s">
        <v>578</v>
      </c>
      <c r="K78" s="381" t="s">
        <v>576</v>
      </c>
      <c r="L78" s="381" t="s">
        <v>576</v>
      </c>
      <c r="M78" s="381" t="s">
        <v>577</v>
      </c>
      <c r="N78" s="381" t="s">
        <v>328</v>
      </c>
      <c r="O78" s="381" t="s">
        <v>576</v>
      </c>
      <c r="P78" s="381" t="s">
        <v>578</v>
      </c>
      <c r="Q78" s="381" t="s">
        <v>328</v>
      </c>
      <c r="R78" s="382" t="s">
        <v>328</v>
      </c>
    </row>
    <row r="79" spans="1:18" ht="15">
      <c r="A79" s="70"/>
      <c r="B79" s="380" t="s">
        <v>101</v>
      </c>
      <c r="C79" s="381" t="s">
        <v>102</v>
      </c>
      <c r="D79" s="275">
        <v>1</v>
      </c>
      <c r="E79" s="381" t="s">
        <v>80</v>
      </c>
      <c r="F79" s="381" t="s">
        <v>576</v>
      </c>
      <c r="G79" s="381" t="s">
        <v>576</v>
      </c>
      <c r="H79" s="381" t="s">
        <v>576</v>
      </c>
      <c r="I79" s="381" t="s">
        <v>576</v>
      </c>
      <c r="J79" s="381" t="s">
        <v>576</v>
      </c>
      <c r="K79" s="381" t="s">
        <v>576</v>
      </c>
      <c r="L79" s="381" t="s">
        <v>576</v>
      </c>
      <c r="M79" s="381" t="s">
        <v>576</v>
      </c>
      <c r="N79" s="381" t="s">
        <v>576</v>
      </c>
      <c r="O79" s="381" t="s">
        <v>576</v>
      </c>
      <c r="P79" s="381" t="s">
        <v>578</v>
      </c>
      <c r="Q79" s="381" t="s">
        <v>576</v>
      </c>
      <c r="R79" s="382" t="s">
        <v>576</v>
      </c>
    </row>
    <row r="80" spans="1:18" ht="15">
      <c r="A80" s="70"/>
      <c r="B80" s="380" t="s">
        <v>188</v>
      </c>
      <c r="C80" s="381" t="s">
        <v>189</v>
      </c>
      <c r="D80" s="275">
        <v>1</v>
      </c>
      <c r="E80" s="381" t="s">
        <v>105</v>
      </c>
      <c r="F80" s="381" t="s">
        <v>576</v>
      </c>
      <c r="G80" s="381" t="s">
        <v>576</v>
      </c>
      <c r="H80" s="381" t="s">
        <v>577</v>
      </c>
      <c r="I80" s="381" t="s">
        <v>577</v>
      </c>
      <c r="J80" s="381" t="s">
        <v>578</v>
      </c>
      <c r="K80" s="381" t="s">
        <v>577</v>
      </c>
      <c r="L80" s="381" t="s">
        <v>577</v>
      </c>
      <c r="M80" s="381" t="s">
        <v>576</v>
      </c>
      <c r="N80" s="381" t="s">
        <v>576</v>
      </c>
      <c r="O80" s="381" t="s">
        <v>576</v>
      </c>
      <c r="P80" s="381" t="s">
        <v>576</v>
      </c>
      <c r="Q80" s="381" t="s">
        <v>576</v>
      </c>
      <c r="R80" s="382" t="s">
        <v>576</v>
      </c>
    </row>
    <row r="81" spans="1:18" ht="15">
      <c r="A81" s="70"/>
      <c r="B81" s="380" t="s">
        <v>172</v>
      </c>
      <c r="C81" s="381" t="s">
        <v>173</v>
      </c>
      <c r="D81" s="275">
        <v>1</v>
      </c>
      <c r="E81" s="381" t="s">
        <v>105</v>
      </c>
      <c r="F81" s="381" t="s">
        <v>578</v>
      </c>
      <c r="G81" s="381" t="s">
        <v>577</v>
      </c>
      <c r="H81" s="381" t="s">
        <v>576</v>
      </c>
      <c r="I81" s="381" t="s">
        <v>578</v>
      </c>
      <c r="J81" s="381" t="s">
        <v>578</v>
      </c>
      <c r="K81" s="381" t="s">
        <v>578</v>
      </c>
      <c r="L81" s="381" t="s">
        <v>577</v>
      </c>
      <c r="M81" s="381" t="s">
        <v>578</v>
      </c>
      <c r="N81" s="381" t="s">
        <v>578</v>
      </c>
      <c r="O81" s="381" t="s">
        <v>328</v>
      </c>
      <c r="P81" s="381" t="s">
        <v>578</v>
      </c>
      <c r="Q81" s="381" t="s">
        <v>578</v>
      </c>
      <c r="R81" s="382" t="s">
        <v>578</v>
      </c>
    </row>
    <row r="82" spans="1:18" ht="15">
      <c r="A82" s="70"/>
      <c r="B82" s="380" t="s">
        <v>217</v>
      </c>
      <c r="C82" s="381" t="s">
        <v>218</v>
      </c>
      <c r="D82" s="275">
        <v>3</v>
      </c>
      <c r="E82" s="381" t="s">
        <v>206</v>
      </c>
      <c r="F82" s="381" t="s">
        <v>576</v>
      </c>
      <c r="G82" s="381" t="s">
        <v>576</v>
      </c>
      <c r="H82" s="381" t="s">
        <v>578</v>
      </c>
      <c r="I82" s="381" t="s">
        <v>576</v>
      </c>
      <c r="J82" s="381" t="s">
        <v>577</v>
      </c>
      <c r="K82" s="381" t="s">
        <v>577</v>
      </c>
      <c r="L82" s="381" t="s">
        <v>576</v>
      </c>
      <c r="M82" s="381" t="s">
        <v>576</v>
      </c>
      <c r="N82" s="381" t="s">
        <v>577</v>
      </c>
      <c r="O82" s="381" t="s">
        <v>576</v>
      </c>
      <c r="P82" s="381" t="s">
        <v>577</v>
      </c>
      <c r="Q82" s="381" t="s">
        <v>576</v>
      </c>
      <c r="R82" s="382" t="s">
        <v>577</v>
      </c>
    </row>
    <row r="83" spans="1:18" ht="15">
      <c r="A83" s="70"/>
      <c r="B83" s="380" t="s">
        <v>190</v>
      </c>
      <c r="C83" s="381" t="s">
        <v>191</v>
      </c>
      <c r="D83" s="275">
        <v>2</v>
      </c>
      <c r="E83" s="381" t="s">
        <v>105</v>
      </c>
      <c r="F83" s="381" t="s">
        <v>577</v>
      </c>
      <c r="G83" s="381" t="s">
        <v>578</v>
      </c>
      <c r="H83" s="381" t="s">
        <v>576</v>
      </c>
      <c r="I83" s="381" t="s">
        <v>577</v>
      </c>
      <c r="J83" s="381" t="s">
        <v>577</v>
      </c>
      <c r="K83" s="381" t="s">
        <v>577</v>
      </c>
      <c r="L83" s="381" t="s">
        <v>578</v>
      </c>
      <c r="M83" s="381" t="s">
        <v>578</v>
      </c>
      <c r="N83" s="381" t="s">
        <v>578</v>
      </c>
      <c r="O83" s="381" t="s">
        <v>328</v>
      </c>
      <c r="P83" s="381" t="s">
        <v>578</v>
      </c>
      <c r="Q83" s="381" t="s">
        <v>578</v>
      </c>
      <c r="R83" s="382" t="s">
        <v>578</v>
      </c>
    </row>
    <row r="84" spans="1:18" ht="15">
      <c r="A84" s="70"/>
      <c r="B84" s="380" t="s">
        <v>192</v>
      </c>
      <c r="C84" s="381" t="s">
        <v>193</v>
      </c>
      <c r="D84" s="275">
        <v>2</v>
      </c>
      <c r="E84" s="381" t="s">
        <v>105</v>
      </c>
      <c r="F84" s="381" t="s">
        <v>577</v>
      </c>
      <c r="G84" s="381" t="s">
        <v>578</v>
      </c>
      <c r="H84" s="381" t="s">
        <v>578</v>
      </c>
      <c r="I84" s="381" t="s">
        <v>577</v>
      </c>
      <c r="J84" s="381" t="s">
        <v>578</v>
      </c>
      <c r="K84" s="381" t="s">
        <v>578</v>
      </c>
      <c r="L84" s="381" t="s">
        <v>576</v>
      </c>
      <c r="M84" s="381" t="s">
        <v>577</v>
      </c>
      <c r="N84" s="381" t="s">
        <v>577</v>
      </c>
      <c r="O84" s="381" t="s">
        <v>328</v>
      </c>
      <c r="P84" s="381" t="s">
        <v>328</v>
      </c>
      <c r="Q84" s="381" t="s">
        <v>578</v>
      </c>
      <c r="R84" s="382" t="s">
        <v>577</v>
      </c>
    </row>
    <row r="85" spans="1:18" ht="15">
      <c r="A85" s="70"/>
      <c r="B85" s="380" t="s">
        <v>194</v>
      </c>
      <c r="C85" s="381" t="s">
        <v>195</v>
      </c>
      <c r="D85" s="275">
        <v>3</v>
      </c>
      <c r="E85" s="381" t="s">
        <v>105</v>
      </c>
      <c r="F85" s="381" t="s">
        <v>578</v>
      </c>
      <c r="G85" s="381" t="s">
        <v>577</v>
      </c>
      <c r="H85" s="381" t="s">
        <v>576</v>
      </c>
      <c r="I85" s="381" t="s">
        <v>578</v>
      </c>
      <c r="J85" s="381" t="s">
        <v>578</v>
      </c>
      <c r="K85" s="381" t="s">
        <v>578</v>
      </c>
      <c r="L85" s="381" t="s">
        <v>576</v>
      </c>
      <c r="M85" s="381" t="s">
        <v>577</v>
      </c>
      <c r="N85" s="381" t="s">
        <v>577</v>
      </c>
      <c r="O85" s="381" t="s">
        <v>576</v>
      </c>
      <c r="P85" s="381" t="s">
        <v>578</v>
      </c>
      <c r="Q85" s="381" t="s">
        <v>578</v>
      </c>
      <c r="R85" s="382" t="s">
        <v>577</v>
      </c>
    </row>
    <row r="86" spans="1:18" ht="15">
      <c r="A86" s="70"/>
      <c r="B86" s="380" t="s">
        <v>198</v>
      </c>
      <c r="C86" s="381" t="s">
        <v>199</v>
      </c>
      <c r="D86" s="275">
        <v>3</v>
      </c>
      <c r="E86" s="381" t="s">
        <v>105</v>
      </c>
      <c r="F86" s="381" t="s">
        <v>577</v>
      </c>
      <c r="G86" s="381" t="s">
        <v>576</v>
      </c>
      <c r="H86" s="381" t="s">
        <v>328</v>
      </c>
      <c r="I86" s="381" t="s">
        <v>578</v>
      </c>
      <c r="J86" s="381" t="s">
        <v>578</v>
      </c>
      <c r="K86" s="381" t="s">
        <v>578</v>
      </c>
      <c r="L86" s="381" t="s">
        <v>576</v>
      </c>
      <c r="M86" s="381" t="s">
        <v>576</v>
      </c>
      <c r="N86" s="381" t="s">
        <v>576</v>
      </c>
      <c r="O86" s="381" t="s">
        <v>576</v>
      </c>
      <c r="P86" s="381" t="s">
        <v>576</v>
      </c>
      <c r="Q86" s="381" t="s">
        <v>577</v>
      </c>
      <c r="R86" s="382" t="s">
        <v>577</v>
      </c>
    </row>
    <row r="87" spans="1:18" ht="15">
      <c r="A87" s="70"/>
      <c r="B87" s="380" t="s">
        <v>223</v>
      </c>
      <c r="C87" s="381" t="s">
        <v>224</v>
      </c>
      <c r="D87" s="275">
        <v>1</v>
      </c>
      <c r="E87" s="381" t="s">
        <v>105</v>
      </c>
      <c r="F87" s="381" t="s">
        <v>576</v>
      </c>
      <c r="G87" s="381" t="s">
        <v>576</v>
      </c>
      <c r="H87" s="381" t="s">
        <v>576</v>
      </c>
      <c r="I87" s="381" t="s">
        <v>577</v>
      </c>
      <c r="J87" s="381" t="s">
        <v>577</v>
      </c>
      <c r="K87" s="381" t="s">
        <v>577</v>
      </c>
      <c r="L87" s="381" t="s">
        <v>576</v>
      </c>
      <c r="M87" s="381" t="s">
        <v>576</v>
      </c>
      <c r="N87" s="381" t="s">
        <v>577</v>
      </c>
      <c r="O87" s="381" t="s">
        <v>576</v>
      </c>
      <c r="P87" s="381" t="s">
        <v>577</v>
      </c>
      <c r="Q87" s="381" t="s">
        <v>577</v>
      </c>
      <c r="R87" s="382" t="s">
        <v>577</v>
      </c>
    </row>
    <row r="88" spans="1:18" ht="15">
      <c r="A88" s="70"/>
      <c r="B88" s="380" t="s">
        <v>200</v>
      </c>
      <c r="C88" s="381" t="s">
        <v>201</v>
      </c>
      <c r="D88" s="275">
        <v>1</v>
      </c>
      <c r="E88" s="381" t="s">
        <v>105</v>
      </c>
      <c r="F88" s="381" t="s">
        <v>578</v>
      </c>
      <c r="G88" s="381" t="s">
        <v>578</v>
      </c>
      <c r="H88" s="381" t="s">
        <v>576</v>
      </c>
      <c r="I88" s="381" t="s">
        <v>577</v>
      </c>
      <c r="J88" s="381" t="s">
        <v>578</v>
      </c>
      <c r="K88" s="381" t="s">
        <v>578</v>
      </c>
      <c r="L88" s="381" t="s">
        <v>578</v>
      </c>
      <c r="M88" s="381" t="s">
        <v>578</v>
      </c>
      <c r="N88" s="381" t="s">
        <v>578</v>
      </c>
      <c r="O88" s="381" t="s">
        <v>577</v>
      </c>
      <c r="P88" s="381" t="s">
        <v>578</v>
      </c>
      <c r="Q88" s="381" t="s">
        <v>578</v>
      </c>
      <c r="R88" s="382" t="s">
        <v>578</v>
      </c>
    </row>
    <row r="89" spans="1:18" ht="16" thickBot="1">
      <c r="A89" s="70"/>
      <c r="B89" s="383" t="s">
        <v>202</v>
      </c>
      <c r="C89" s="384" t="s">
        <v>203</v>
      </c>
      <c r="D89" s="385">
        <v>1</v>
      </c>
      <c r="E89" s="384" t="s">
        <v>105</v>
      </c>
      <c r="F89" s="384" t="s">
        <v>576</v>
      </c>
      <c r="G89" s="384" t="s">
        <v>576</v>
      </c>
      <c r="H89" s="384" t="s">
        <v>576</v>
      </c>
      <c r="I89" s="384" t="s">
        <v>576</v>
      </c>
      <c r="J89" s="384" t="s">
        <v>250</v>
      </c>
      <c r="K89" s="384" t="s">
        <v>577</v>
      </c>
      <c r="L89" s="384" t="s">
        <v>577</v>
      </c>
      <c r="M89" s="384" t="s">
        <v>576</v>
      </c>
      <c r="N89" s="384" t="s">
        <v>577</v>
      </c>
      <c r="O89" s="384" t="s">
        <v>576</v>
      </c>
      <c r="P89" s="384" t="s">
        <v>576</v>
      </c>
      <c r="Q89" s="384" t="s">
        <v>578</v>
      </c>
      <c r="R89" s="386" t="s">
        <v>577</v>
      </c>
    </row>
  </sheetData>
  <mergeCells count="3">
    <mergeCell ref="F2:K2"/>
    <mergeCell ref="F3:K3"/>
    <mergeCell ref="B2:C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opLeftCell="A2" workbookViewId="0">
      <pane ySplit="5" topLeftCell="A7" activePane="bottomLeft" state="frozen"/>
      <selection activeCell="A2" sqref="A2"/>
      <selection pane="bottomLeft" activeCell="A3" sqref="A3"/>
    </sheetView>
  </sheetViews>
  <sheetFormatPr baseColWidth="10" defaultColWidth="11.5" defaultRowHeight="13"/>
  <cols>
    <col min="1" max="1" width="11" style="1" customWidth="1"/>
    <col min="2" max="2" width="13.33203125" style="1" customWidth="1"/>
    <col min="3" max="3" width="47.83203125" style="1" customWidth="1"/>
    <col min="4" max="4" width="17.33203125" style="1" customWidth="1"/>
    <col min="5" max="5" width="19.83203125" style="1" customWidth="1"/>
    <col min="6" max="6" width="15.83203125" style="1" customWidth="1"/>
    <col min="7" max="7" width="10" style="1" bestFit="1" customWidth="1"/>
    <col min="8" max="8" width="12.5" style="1" customWidth="1"/>
    <col min="9" max="9" width="15.1640625" style="1" customWidth="1"/>
    <col min="10" max="11" width="10" style="1" bestFit="1" customWidth="1"/>
    <col min="12" max="12" width="11.1640625" style="1" customWidth="1"/>
    <col min="13" max="13" width="13.83203125" style="1" customWidth="1"/>
    <col min="14" max="16384" width="11.5" style="1"/>
  </cols>
  <sheetData>
    <row r="1" spans="1:13" s="17" customFormat="1" ht="14"/>
    <row r="2" spans="1:13" s="17" customFormat="1" ht="13" customHeight="1">
      <c r="B2" s="639" t="s">
        <v>602</v>
      </c>
      <c r="C2" s="639"/>
      <c r="D2" s="634"/>
      <c r="E2" s="634"/>
      <c r="F2" s="634"/>
      <c r="G2" s="634"/>
      <c r="H2" s="18"/>
      <c r="M2" s="19"/>
    </row>
    <row r="3" spans="1:13" s="17" customFormat="1" ht="28">
      <c r="B3" s="639"/>
      <c r="C3" s="639"/>
      <c r="D3" s="635"/>
      <c r="E3" s="635"/>
      <c r="F3" s="635"/>
      <c r="G3" s="635"/>
      <c r="H3" s="18"/>
      <c r="I3" s="18"/>
      <c r="J3" s="18"/>
      <c r="K3" s="18"/>
      <c r="L3" s="18"/>
      <c r="M3" s="20"/>
    </row>
    <row r="4" spans="1:13" s="17" customFormat="1" ht="19" customHeight="1">
      <c r="B4" s="290" t="s">
        <v>64</v>
      </c>
    </row>
    <row r="5" spans="1:13" s="22" customFormat="1" ht="42" customHeight="1" thickBot="1">
      <c r="A5" s="21"/>
      <c r="B5" s="293" t="s">
        <v>65</v>
      </c>
      <c r="C5" s="294" t="s">
        <v>66</v>
      </c>
      <c r="D5" s="294" t="s">
        <v>44</v>
      </c>
      <c r="E5" s="295" t="s">
        <v>67</v>
      </c>
      <c r="F5" s="296" t="s">
        <v>603</v>
      </c>
      <c r="G5" s="636" t="s">
        <v>68</v>
      </c>
      <c r="H5" s="637"/>
      <c r="I5" s="637"/>
      <c r="J5" s="637"/>
      <c r="K5" s="638"/>
      <c r="L5" s="296" t="s">
        <v>69</v>
      </c>
      <c r="M5" s="297" t="s">
        <v>70</v>
      </c>
    </row>
    <row r="6" spans="1:13" s="22" customFormat="1" ht="41" customHeight="1" thickBot="1">
      <c r="A6" s="21"/>
      <c r="B6" s="298"/>
      <c r="C6" s="299"/>
      <c r="D6" s="300" t="s">
        <v>71</v>
      </c>
      <c r="E6" s="301" t="s">
        <v>606</v>
      </c>
      <c r="F6" s="302" t="s">
        <v>264</v>
      </c>
      <c r="G6" s="303" t="s">
        <v>73</v>
      </c>
      <c r="H6" s="304" t="s">
        <v>74</v>
      </c>
      <c r="I6" s="304" t="s">
        <v>75</v>
      </c>
      <c r="J6" s="305" t="s">
        <v>605</v>
      </c>
      <c r="K6" s="305" t="s">
        <v>76</v>
      </c>
      <c r="L6" s="302" t="s">
        <v>604</v>
      </c>
      <c r="M6" s="306" t="s">
        <v>77</v>
      </c>
    </row>
    <row r="7" spans="1:13" ht="15">
      <c r="A7" s="70"/>
      <c r="B7" s="282" t="s">
        <v>227</v>
      </c>
      <c r="C7" s="283" t="s">
        <v>228</v>
      </c>
      <c r="D7" s="283" t="s">
        <v>105</v>
      </c>
      <c r="E7" s="284">
        <v>2</v>
      </c>
      <c r="F7" s="284">
        <v>173609</v>
      </c>
      <c r="G7" s="284">
        <v>1</v>
      </c>
      <c r="H7" s="284">
        <v>3</v>
      </c>
      <c r="I7" s="284">
        <v>1</v>
      </c>
      <c r="J7" s="307">
        <v>1</v>
      </c>
      <c r="K7" s="307">
        <v>1</v>
      </c>
      <c r="L7" s="284">
        <v>10696</v>
      </c>
      <c r="M7" s="285">
        <v>0.32101000000000002</v>
      </c>
    </row>
    <row r="8" spans="1:13" ht="15">
      <c r="A8" s="70"/>
      <c r="B8" s="282" t="s">
        <v>78</v>
      </c>
      <c r="C8" s="283" t="s">
        <v>79</v>
      </c>
      <c r="D8" s="283" t="s">
        <v>80</v>
      </c>
      <c r="E8" s="284">
        <v>1</v>
      </c>
      <c r="F8" s="284">
        <v>63921</v>
      </c>
      <c r="G8" s="284">
        <v>1</v>
      </c>
      <c r="H8" s="284">
        <v>6</v>
      </c>
      <c r="I8" s="284">
        <v>0</v>
      </c>
      <c r="J8" s="307">
        <v>1</v>
      </c>
      <c r="K8" s="307">
        <v>0</v>
      </c>
      <c r="L8" s="284">
        <v>14522</v>
      </c>
      <c r="M8" s="285">
        <v>0.50860000000000005</v>
      </c>
    </row>
    <row r="9" spans="1:13" ht="15">
      <c r="A9" s="70"/>
      <c r="B9" s="282" t="s">
        <v>103</v>
      </c>
      <c r="C9" s="283" t="s">
        <v>104</v>
      </c>
      <c r="D9" s="283" t="s">
        <v>105</v>
      </c>
      <c r="E9" s="284">
        <v>2</v>
      </c>
      <c r="F9" s="284">
        <v>36230</v>
      </c>
      <c r="G9" s="284">
        <v>1</v>
      </c>
      <c r="H9" s="284">
        <v>2</v>
      </c>
      <c r="I9" s="284">
        <v>0</v>
      </c>
      <c r="J9" s="307">
        <v>0</v>
      </c>
      <c r="K9" s="307">
        <v>0</v>
      </c>
      <c r="L9" s="284">
        <v>4887</v>
      </c>
      <c r="M9" s="285">
        <v>0.36213000000000001</v>
      </c>
    </row>
    <row r="10" spans="1:13" ht="15">
      <c r="A10" s="70"/>
      <c r="B10" s="282" t="s">
        <v>81</v>
      </c>
      <c r="C10" s="283" t="s">
        <v>82</v>
      </c>
      <c r="D10" s="283" t="s">
        <v>80</v>
      </c>
      <c r="E10" s="284">
        <v>2</v>
      </c>
      <c r="F10" s="284">
        <v>147241</v>
      </c>
      <c r="G10" s="284">
        <v>0</v>
      </c>
      <c r="H10" s="284">
        <v>5</v>
      </c>
      <c r="I10" s="284">
        <v>0</v>
      </c>
      <c r="J10" s="307">
        <v>2</v>
      </c>
      <c r="K10" s="308">
        <v>0</v>
      </c>
      <c r="L10" s="284">
        <v>11184</v>
      </c>
      <c r="M10" s="285">
        <v>0.48288999999999999</v>
      </c>
    </row>
    <row r="11" spans="1:13" ht="15">
      <c r="A11" s="70"/>
      <c r="B11" s="282" t="s">
        <v>83</v>
      </c>
      <c r="C11" s="283" t="s">
        <v>84</v>
      </c>
      <c r="D11" s="283" t="s">
        <v>80</v>
      </c>
      <c r="E11" s="284">
        <v>2</v>
      </c>
      <c r="F11" s="284">
        <v>50644</v>
      </c>
      <c r="G11" s="284">
        <v>0</v>
      </c>
      <c r="H11" s="284">
        <v>4</v>
      </c>
      <c r="I11" s="284">
        <v>1</v>
      </c>
      <c r="J11" s="307">
        <v>1</v>
      </c>
      <c r="K11" s="307">
        <v>0</v>
      </c>
      <c r="L11" s="284">
        <v>10866</v>
      </c>
      <c r="M11" s="285">
        <v>0.56298999999999999</v>
      </c>
    </row>
    <row r="12" spans="1:13" ht="15">
      <c r="A12" s="70"/>
      <c r="B12" s="282" t="s">
        <v>85</v>
      </c>
      <c r="C12" s="283" t="s">
        <v>86</v>
      </c>
      <c r="D12" s="283" t="s">
        <v>80</v>
      </c>
      <c r="E12" s="284">
        <v>2</v>
      </c>
      <c r="F12" s="284">
        <v>60253</v>
      </c>
      <c r="G12" s="284">
        <v>1</v>
      </c>
      <c r="H12" s="284">
        <v>7</v>
      </c>
      <c r="I12" s="284">
        <v>0</v>
      </c>
      <c r="J12" s="307">
        <v>0</v>
      </c>
      <c r="K12" s="307">
        <v>0</v>
      </c>
      <c r="L12" s="284">
        <v>15418</v>
      </c>
      <c r="M12" s="285">
        <v>0.4259</v>
      </c>
    </row>
    <row r="13" spans="1:13" ht="15">
      <c r="A13" s="70"/>
      <c r="B13" s="282" t="s">
        <v>106</v>
      </c>
      <c r="C13" s="283" t="s">
        <v>107</v>
      </c>
      <c r="D13" s="283" t="s">
        <v>105</v>
      </c>
      <c r="E13" s="284">
        <v>1</v>
      </c>
      <c r="F13" s="284">
        <v>29008</v>
      </c>
      <c r="G13" s="284">
        <v>1</v>
      </c>
      <c r="H13" s="284">
        <v>2</v>
      </c>
      <c r="I13" s="284">
        <v>1</v>
      </c>
      <c r="J13" s="307">
        <v>2</v>
      </c>
      <c r="K13" s="307">
        <v>0</v>
      </c>
      <c r="L13" s="284">
        <v>5992</v>
      </c>
      <c r="M13" s="285">
        <v>0.52647999999999995</v>
      </c>
    </row>
    <row r="14" spans="1:13" ht="15">
      <c r="A14" s="70"/>
      <c r="B14" s="282" t="s">
        <v>164</v>
      </c>
      <c r="C14" s="283" t="s">
        <v>165</v>
      </c>
      <c r="D14" s="283" t="s">
        <v>105</v>
      </c>
      <c r="E14" s="284">
        <v>1</v>
      </c>
      <c r="F14" s="284">
        <v>90938</v>
      </c>
      <c r="G14" s="284">
        <v>1</v>
      </c>
      <c r="H14" s="284">
        <v>4</v>
      </c>
      <c r="I14" s="284">
        <v>1</v>
      </c>
      <c r="J14" s="307">
        <v>0</v>
      </c>
      <c r="K14" s="307">
        <v>0</v>
      </c>
      <c r="L14" s="284">
        <v>8445</v>
      </c>
      <c r="M14" s="285">
        <v>0.71052000000000004</v>
      </c>
    </row>
    <row r="15" spans="1:13" ht="15">
      <c r="A15" s="70"/>
      <c r="B15" s="282" t="s">
        <v>108</v>
      </c>
      <c r="C15" s="283" t="s">
        <v>109</v>
      </c>
      <c r="D15" s="283" t="s">
        <v>105</v>
      </c>
      <c r="E15" s="284">
        <v>3</v>
      </c>
      <c r="F15" s="284">
        <v>152515</v>
      </c>
      <c r="G15" s="284">
        <v>0</v>
      </c>
      <c r="H15" s="284">
        <v>5</v>
      </c>
      <c r="I15" s="284">
        <v>0</v>
      </c>
      <c r="J15" s="307">
        <v>0</v>
      </c>
      <c r="K15" s="307">
        <v>0</v>
      </c>
      <c r="L15" s="284">
        <v>12052</v>
      </c>
      <c r="M15" s="285">
        <v>0.22198000000000001</v>
      </c>
    </row>
    <row r="16" spans="1:13" ht="15">
      <c r="A16" s="70"/>
      <c r="B16" s="282" t="s">
        <v>110</v>
      </c>
      <c r="C16" s="283" t="s">
        <v>111</v>
      </c>
      <c r="D16" s="283" t="s">
        <v>105</v>
      </c>
      <c r="E16" s="284">
        <v>3</v>
      </c>
      <c r="F16" s="284">
        <v>273403</v>
      </c>
      <c r="G16" s="284">
        <v>1</v>
      </c>
      <c r="H16" s="284">
        <v>11</v>
      </c>
      <c r="I16" s="284">
        <v>0</v>
      </c>
      <c r="J16" s="307">
        <v>1</v>
      </c>
      <c r="K16" s="308">
        <v>0</v>
      </c>
      <c r="L16" s="284">
        <v>25584</v>
      </c>
      <c r="M16" s="285">
        <v>0.48963000000000001</v>
      </c>
    </row>
    <row r="17" spans="1:13" ht="15">
      <c r="A17" s="70"/>
      <c r="B17" s="282" t="s">
        <v>112</v>
      </c>
      <c r="C17" s="283" t="s">
        <v>113</v>
      </c>
      <c r="D17" s="283" t="s">
        <v>105</v>
      </c>
      <c r="E17" s="284">
        <v>1</v>
      </c>
      <c r="F17" s="284">
        <v>88996</v>
      </c>
      <c r="G17" s="284">
        <v>1</v>
      </c>
      <c r="H17" s="284">
        <v>2</v>
      </c>
      <c r="I17" s="284">
        <v>0</v>
      </c>
      <c r="J17" s="307">
        <v>0</v>
      </c>
      <c r="K17" s="307">
        <v>0</v>
      </c>
      <c r="L17" s="284">
        <v>8788</v>
      </c>
      <c r="M17" s="285">
        <v>0.38766</v>
      </c>
    </row>
    <row r="18" spans="1:13" ht="15">
      <c r="A18" s="70"/>
      <c r="B18" s="282" t="s">
        <v>114</v>
      </c>
      <c r="C18" s="283" t="s">
        <v>115</v>
      </c>
      <c r="D18" s="283" t="s">
        <v>105</v>
      </c>
      <c r="E18" s="284">
        <v>3</v>
      </c>
      <c r="F18" s="284">
        <v>238599</v>
      </c>
      <c r="G18" s="284">
        <v>1</v>
      </c>
      <c r="H18" s="284">
        <v>4</v>
      </c>
      <c r="I18" s="284">
        <v>0</v>
      </c>
      <c r="J18" s="308">
        <v>0</v>
      </c>
      <c r="K18" s="308">
        <v>0</v>
      </c>
      <c r="L18" s="284">
        <v>13868</v>
      </c>
      <c r="M18" s="285">
        <v>0.24199999999999999</v>
      </c>
    </row>
    <row r="19" spans="1:13" ht="15">
      <c r="A19" s="70"/>
      <c r="B19" s="282" t="s">
        <v>116</v>
      </c>
      <c r="C19" s="283" t="s">
        <v>117</v>
      </c>
      <c r="D19" s="283" t="s">
        <v>105</v>
      </c>
      <c r="E19" s="284">
        <v>2</v>
      </c>
      <c r="F19" s="284">
        <v>81553</v>
      </c>
      <c r="G19" s="284">
        <v>1</v>
      </c>
      <c r="H19" s="284">
        <v>2</v>
      </c>
      <c r="I19" s="284">
        <v>0</v>
      </c>
      <c r="J19" s="307">
        <v>0</v>
      </c>
      <c r="K19" s="307">
        <v>0</v>
      </c>
      <c r="L19" s="284">
        <v>7332</v>
      </c>
      <c r="M19" s="285">
        <v>0.44507000000000002</v>
      </c>
    </row>
    <row r="20" spans="1:13" ht="15">
      <c r="A20" s="70"/>
      <c r="B20" s="282" t="s">
        <v>248</v>
      </c>
      <c r="C20" s="283" t="s">
        <v>615</v>
      </c>
      <c r="D20" s="283" t="s">
        <v>105</v>
      </c>
      <c r="E20" s="284">
        <v>3</v>
      </c>
      <c r="F20" s="284">
        <v>69721</v>
      </c>
      <c r="G20" s="284">
        <v>1</v>
      </c>
      <c r="H20" s="284">
        <v>4</v>
      </c>
      <c r="I20" s="284">
        <v>0</v>
      </c>
      <c r="J20" s="307">
        <v>0</v>
      </c>
      <c r="K20" s="307">
        <v>0</v>
      </c>
      <c r="L20" s="284">
        <v>13424</v>
      </c>
      <c r="M20" s="285">
        <v>0.49636000000000002</v>
      </c>
    </row>
    <row r="21" spans="1:13" ht="15">
      <c r="A21" s="70"/>
      <c r="B21" s="282" t="s">
        <v>235</v>
      </c>
      <c r="C21" s="283" t="s">
        <v>236</v>
      </c>
      <c r="D21" s="283" t="s">
        <v>105</v>
      </c>
      <c r="E21" s="284">
        <v>1</v>
      </c>
      <c r="F21" s="284">
        <v>22178</v>
      </c>
      <c r="G21" s="284">
        <v>1</v>
      </c>
      <c r="H21" s="284">
        <v>0</v>
      </c>
      <c r="I21" s="284">
        <v>0</v>
      </c>
      <c r="J21" s="307">
        <v>1</v>
      </c>
      <c r="K21" s="307">
        <v>0</v>
      </c>
      <c r="L21" s="284">
        <v>3144</v>
      </c>
      <c r="M21" s="285">
        <v>0.69013999999999998</v>
      </c>
    </row>
    <row r="22" spans="1:13" ht="15">
      <c r="A22" s="70"/>
      <c r="B22" s="282" t="s">
        <v>118</v>
      </c>
      <c r="C22" s="283" t="s">
        <v>119</v>
      </c>
      <c r="D22" s="283" t="s">
        <v>105</v>
      </c>
      <c r="E22" s="284">
        <v>2</v>
      </c>
      <c r="F22" s="284">
        <v>119993</v>
      </c>
      <c r="G22" s="284">
        <v>1</v>
      </c>
      <c r="H22" s="284">
        <v>6</v>
      </c>
      <c r="I22" s="284">
        <v>1</v>
      </c>
      <c r="J22" s="307">
        <v>1</v>
      </c>
      <c r="K22" s="307">
        <v>0</v>
      </c>
      <c r="L22" s="284">
        <v>16235</v>
      </c>
      <c r="M22" s="285">
        <v>0.54503000000000001</v>
      </c>
    </row>
    <row r="23" spans="1:13" ht="15">
      <c r="A23" s="70"/>
      <c r="B23" s="282" t="s">
        <v>204</v>
      </c>
      <c r="C23" s="283" t="s">
        <v>205</v>
      </c>
      <c r="D23" s="283" t="s">
        <v>206</v>
      </c>
      <c r="E23" s="284">
        <v>3</v>
      </c>
      <c r="F23" s="284">
        <v>62195</v>
      </c>
      <c r="G23" s="284">
        <v>1</v>
      </c>
      <c r="H23" s="284">
        <v>0</v>
      </c>
      <c r="I23" s="284">
        <v>0</v>
      </c>
      <c r="J23" s="307">
        <v>1</v>
      </c>
      <c r="K23" s="307">
        <v>1</v>
      </c>
      <c r="L23" s="284">
        <v>3183</v>
      </c>
      <c r="M23" s="285">
        <v>1.0178499999999999</v>
      </c>
    </row>
    <row r="24" spans="1:13" ht="15">
      <c r="A24" s="70"/>
      <c r="B24" s="282" t="s">
        <v>162</v>
      </c>
      <c r="C24" s="283" t="s">
        <v>163</v>
      </c>
      <c r="D24" s="283" t="s">
        <v>105</v>
      </c>
      <c r="E24" s="284">
        <v>3</v>
      </c>
      <c r="F24" s="284">
        <v>1143390</v>
      </c>
      <c r="G24" s="284">
        <v>1</v>
      </c>
      <c r="H24" s="284">
        <v>20</v>
      </c>
      <c r="I24" s="284">
        <v>1</v>
      </c>
      <c r="J24" s="307">
        <v>0</v>
      </c>
      <c r="K24" s="307">
        <v>0</v>
      </c>
      <c r="L24" s="284">
        <v>61949</v>
      </c>
      <c r="M24" s="285">
        <v>0.3533</v>
      </c>
    </row>
    <row r="25" spans="1:13" ht="15">
      <c r="A25" s="70"/>
      <c r="B25" s="282" t="s">
        <v>229</v>
      </c>
      <c r="C25" s="283" t="s">
        <v>230</v>
      </c>
      <c r="D25" s="283" t="s">
        <v>105</v>
      </c>
      <c r="E25" s="284">
        <v>3</v>
      </c>
      <c r="F25" s="284">
        <v>79083</v>
      </c>
      <c r="G25" s="284">
        <v>1</v>
      </c>
      <c r="H25" s="284">
        <v>2</v>
      </c>
      <c r="I25" s="284">
        <v>0</v>
      </c>
      <c r="J25" s="307">
        <v>0</v>
      </c>
      <c r="K25" s="307">
        <v>0</v>
      </c>
      <c r="L25" s="284">
        <v>7650</v>
      </c>
      <c r="M25" s="285">
        <v>0.44257000000000002</v>
      </c>
    </row>
    <row r="26" spans="1:13" ht="15">
      <c r="A26" s="70"/>
      <c r="B26" s="282" t="s">
        <v>120</v>
      </c>
      <c r="C26" s="283" t="s">
        <v>121</v>
      </c>
      <c r="D26" s="283" t="s">
        <v>105</v>
      </c>
      <c r="E26" s="284">
        <v>2</v>
      </c>
      <c r="F26" s="284">
        <v>89688</v>
      </c>
      <c r="G26" s="284">
        <v>1</v>
      </c>
      <c r="H26" s="284">
        <v>1</v>
      </c>
      <c r="I26" s="284">
        <v>0</v>
      </c>
      <c r="J26" s="307">
        <v>1</v>
      </c>
      <c r="K26" s="308">
        <v>0</v>
      </c>
      <c r="L26" s="284">
        <v>3282</v>
      </c>
      <c r="M26" s="285">
        <v>0.32334000000000002</v>
      </c>
    </row>
    <row r="27" spans="1:13" ht="15">
      <c r="A27" s="70"/>
      <c r="B27" s="282" t="s">
        <v>122</v>
      </c>
      <c r="C27" s="283" t="s">
        <v>123</v>
      </c>
      <c r="D27" s="283" t="s">
        <v>105</v>
      </c>
      <c r="E27" s="284">
        <v>1</v>
      </c>
      <c r="F27" s="284">
        <v>50051</v>
      </c>
      <c r="G27" s="284">
        <v>1</v>
      </c>
      <c r="H27" s="284">
        <v>5</v>
      </c>
      <c r="I27" s="284">
        <v>1</v>
      </c>
      <c r="J27" s="307">
        <v>2</v>
      </c>
      <c r="K27" s="307">
        <v>0</v>
      </c>
      <c r="L27" s="284">
        <v>14768</v>
      </c>
      <c r="M27" s="285">
        <v>0.49162</v>
      </c>
    </row>
    <row r="28" spans="1:13" ht="15">
      <c r="A28" s="70"/>
      <c r="B28" s="282" t="s">
        <v>87</v>
      </c>
      <c r="C28" s="283" t="s">
        <v>88</v>
      </c>
      <c r="D28" s="283" t="s">
        <v>80</v>
      </c>
      <c r="E28" s="284">
        <v>2</v>
      </c>
      <c r="F28" s="284">
        <v>115410</v>
      </c>
      <c r="G28" s="284">
        <v>0</v>
      </c>
      <c r="H28" s="284">
        <v>5</v>
      </c>
      <c r="I28" s="284">
        <v>0</v>
      </c>
      <c r="J28" s="308">
        <v>0</v>
      </c>
      <c r="K28" s="308">
        <v>0</v>
      </c>
      <c r="L28" s="284">
        <v>13065</v>
      </c>
      <c r="M28" s="285">
        <v>0.42377999999999999</v>
      </c>
    </row>
    <row r="29" spans="1:13" ht="15">
      <c r="A29" s="70"/>
      <c r="B29" s="282" t="s">
        <v>124</v>
      </c>
      <c r="C29" s="283" t="s">
        <v>125</v>
      </c>
      <c r="D29" s="283" t="s">
        <v>105</v>
      </c>
      <c r="E29" s="284">
        <v>1</v>
      </c>
      <c r="F29" s="284">
        <v>340748</v>
      </c>
      <c r="G29" s="284">
        <v>1</v>
      </c>
      <c r="H29" s="284">
        <v>7</v>
      </c>
      <c r="I29" s="284">
        <v>0</v>
      </c>
      <c r="J29" s="307">
        <v>1</v>
      </c>
      <c r="K29" s="307">
        <v>0</v>
      </c>
      <c r="L29" s="284">
        <v>24544</v>
      </c>
      <c r="M29" s="285">
        <v>0.55830000000000002</v>
      </c>
    </row>
    <row r="30" spans="1:13" ht="15">
      <c r="A30" s="70"/>
      <c r="B30" s="282" t="s">
        <v>126</v>
      </c>
      <c r="C30" s="283" t="s">
        <v>127</v>
      </c>
      <c r="D30" s="283" t="s">
        <v>105</v>
      </c>
      <c r="E30" s="284">
        <v>2</v>
      </c>
      <c r="F30" s="284">
        <v>167156</v>
      </c>
      <c r="G30" s="284">
        <v>1</v>
      </c>
      <c r="H30" s="284">
        <v>4</v>
      </c>
      <c r="I30" s="284">
        <v>1</v>
      </c>
      <c r="J30" s="307">
        <v>0</v>
      </c>
      <c r="K30" s="307">
        <v>0</v>
      </c>
      <c r="L30" s="284">
        <v>16562</v>
      </c>
      <c r="M30" s="285">
        <v>0.40672999999999998</v>
      </c>
    </row>
    <row r="31" spans="1:13" ht="15">
      <c r="A31" s="70"/>
      <c r="B31" s="282" t="s">
        <v>128</v>
      </c>
      <c r="C31" s="283" t="s">
        <v>129</v>
      </c>
      <c r="D31" s="283" t="s">
        <v>105</v>
      </c>
      <c r="E31" s="284">
        <v>2</v>
      </c>
      <c r="F31" s="284">
        <v>43694</v>
      </c>
      <c r="G31" s="284">
        <v>1</v>
      </c>
      <c r="H31" s="284">
        <v>1</v>
      </c>
      <c r="I31" s="284">
        <v>0</v>
      </c>
      <c r="J31" s="307">
        <v>1</v>
      </c>
      <c r="K31" s="307">
        <v>2</v>
      </c>
      <c r="L31" s="284">
        <v>8164</v>
      </c>
      <c r="M31" s="285">
        <v>0.41478999999999999</v>
      </c>
    </row>
    <row r="32" spans="1:13" ht="15">
      <c r="A32" s="70"/>
      <c r="B32" s="282" t="s">
        <v>130</v>
      </c>
      <c r="C32" s="283" t="s">
        <v>131</v>
      </c>
      <c r="D32" s="283" t="s">
        <v>105</v>
      </c>
      <c r="E32" s="284">
        <v>1</v>
      </c>
      <c r="F32" s="284">
        <v>48728</v>
      </c>
      <c r="G32" s="284">
        <v>1</v>
      </c>
      <c r="H32" s="284">
        <v>5</v>
      </c>
      <c r="I32" s="284">
        <v>0</v>
      </c>
      <c r="J32" s="308">
        <v>0</v>
      </c>
      <c r="K32" s="308">
        <v>0</v>
      </c>
      <c r="L32" s="284">
        <v>7072</v>
      </c>
      <c r="M32" s="285">
        <v>0.30031999999999998</v>
      </c>
    </row>
    <row r="33" spans="1:13" ht="15">
      <c r="A33" s="70"/>
      <c r="B33" s="282" t="s">
        <v>132</v>
      </c>
      <c r="C33" s="283" t="s">
        <v>133</v>
      </c>
      <c r="D33" s="283" t="s">
        <v>105</v>
      </c>
      <c r="E33" s="284">
        <v>3</v>
      </c>
      <c r="F33" s="284">
        <v>331454</v>
      </c>
      <c r="G33" s="284">
        <v>1</v>
      </c>
      <c r="H33" s="284">
        <v>6</v>
      </c>
      <c r="I33" s="284">
        <v>1</v>
      </c>
      <c r="J33" s="307">
        <v>2</v>
      </c>
      <c r="K33" s="307">
        <v>0</v>
      </c>
      <c r="L33" s="284">
        <v>17368</v>
      </c>
      <c r="M33" s="285">
        <v>0.62917999999999996</v>
      </c>
    </row>
    <row r="34" spans="1:13" ht="15">
      <c r="A34" s="70"/>
      <c r="B34" s="282" t="s">
        <v>89</v>
      </c>
      <c r="C34" s="283" t="s">
        <v>90</v>
      </c>
      <c r="D34" s="283" t="s">
        <v>80</v>
      </c>
      <c r="E34" s="284">
        <v>2</v>
      </c>
      <c r="F34" s="284">
        <v>120430</v>
      </c>
      <c r="G34" s="284">
        <v>1</v>
      </c>
      <c r="H34" s="284">
        <v>7</v>
      </c>
      <c r="I34" s="284">
        <v>1</v>
      </c>
      <c r="J34" s="308">
        <v>0</v>
      </c>
      <c r="K34" s="308">
        <v>0</v>
      </c>
      <c r="L34" s="284">
        <v>18550</v>
      </c>
      <c r="M34" s="285">
        <v>0.56445999999999996</v>
      </c>
    </row>
    <row r="35" spans="1:13" ht="15">
      <c r="A35" s="70"/>
      <c r="B35" s="282" t="s">
        <v>134</v>
      </c>
      <c r="C35" s="283" t="s">
        <v>135</v>
      </c>
      <c r="D35" s="283" t="s">
        <v>105</v>
      </c>
      <c r="E35" s="284">
        <v>1</v>
      </c>
      <c r="F35" s="284">
        <v>48246</v>
      </c>
      <c r="G35" s="284">
        <v>1</v>
      </c>
      <c r="H35" s="284">
        <v>1</v>
      </c>
      <c r="I35" s="284">
        <v>0</v>
      </c>
      <c r="J35" s="307">
        <v>1</v>
      </c>
      <c r="K35" s="308">
        <v>0</v>
      </c>
      <c r="L35" s="284">
        <v>5558</v>
      </c>
      <c r="M35" s="285">
        <v>0.48604999999999998</v>
      </c>
    </row>
    <row r="36" spans="1:13" ht="15">
      <c r="A36" s="70"/>
      <c r="B36" s="282" t="s">
        <v>207</v>
      </c>
      <c r="C36" s="283" t="s">
        <v>208</v>
      </c>
      <c r="D36" s="283" t="s">
        <v>206</v>
      </c>
      <c r="E36" s="284">
        <v>1</v>
      </c>
      <c r="F36" s="284">
        <v>4477</v>
      </c>
      <c r="G36" s="284">
        <v>1</v>
      </c>
      <c r="H36" s="284">
        <v>0</v>
      </c>
      <c r="I36" s="284">
        <v>0</v>
      </c>
      <c r="J36" s="307">
        <v>0</v>
      </c>
      <c r="K36" s="307">
        <v>0</v>
      </c>
      <c r="L36" s="284">
        <v>2484</v>
      </c>
      <c r="M36" s="285">
        <v>2.0920299999999998</v>
      </c>
    </row>
    <row r="37" spans="1:13" ht="15">
      <c r="A37" s="70"/>
      <c r="B37" s="282" t="s">
        <v>91</v>
      </c>
      <c r="C37" s="283" t="s">
        <v>92</v>
      </c>
      <c r="D37" s="283" t="s">
        <v>80</v>
      </c>
      <c r="E37" s="284">
        <v>2</v>
      </c>
      <c r="F37" s="284">
        <v>94716</v>
      </c>
      <c r="G37" s="284">
        <v>0</v>
      </c>
      <c r="H37" s="284">
        <v>6</v>
      </c>
      <c r="I37" s="284">
        <v>0</v>
      </c>
      <c r="J37" s="307">
        <v>0</v>
      </c>
      <c r="K37" s="307">
        <v>0</v>
      </c>
      <c r="L37" s="284">
        <v>13063</v>
      </c>
      <c r="M37" s="285">
        <v>0.89168000000000003</v>
      </c>
    </row>
    <row r="38" spans="1:13" ht="15">
      <c r="A38" s="70"/>
      <c r="B38" s="282" t="s">
        <v>136</v>
      </c>
      <c r="C38" s="283" t="s">
        <v>137</v>
      </c>
      <c r="D38" s="283" t="s">
        <v>105</v>
      </c>
      <c r="E38" s="284">
        <v>2</v>
      </c>
      <c r="F38" s="284">
        <v>390441</v>
      </c>
      <c r="G38" s="284">
        <v>1</v>
      </c>
      <c r="H38" s="284">
        <v>9</v>
      </c>
      <c r="I38" s="284">
        <v>2</v>
      </c>
      <c r="J38" s="307">
        <v>4</v>
      </c>
      <c r="K38" s="307">
        <v>2</v>
      </c>
      <c r="L38" s="284">
        <v>33350</v>
      </c>
      <c r="M38" s="285">
        <v>0.56871000000000005</v>
      </c>
    </row>
    <row r="39" spans="1:13" ht="15">
      <c r="A39" s="70"/>
      <c r="B39" s="282" t="s">
        <v>138</v>
      </c>
      <c r="C39" s="283" t="s">
        <v>139</v>
      </c>
      <c r="D39" s="283" t="s">
        <v>105</v>
      </c>
      <c r="E39" s="284">
        <v>2</v>
      </c>
      <c r="F39" s="284">
        <v>74709</v>
      </c>
      <c r="G39" s="284">
        <v>1</v>
      </c>
      <c r="H39" s="284">
        <v>3</v>
      </c>
      <c r="I39" s="284">
        <v>1</v>
      </c>
      <c r="J39" s="307">
        <v>1</v>
      </c>
      <c r="K39" s="307">
        <v>0</v>
      </c>
      <c r="L39" s="284">
        <v>8352</v>
      </c>
      <c r="M39" s="285">
        <v>0.2208</v>
      </c>
    </row>
    <row r="40" spans="1:13" ht="15">
      <c r="A40" s="70"/>
      <c r="B40" s="282" t="s">
        <v>231</v>
      </c>
      <c r="C40" s="283" t="s">
        <v>232</v>
      </c>
      <c r="D40" s="283" t="s">
        <v>105</v>
      </c>
      <c r="E40" s="284">
        <v>2</v>
      </c>
      <c r="F40" s="284">
        <v>236378</v>
      </c>
      <c r="G40" s="284">
        <v>1</v>
      </c>
      <c r="H40" s="284">
        <v>9</v>
      </c>
      <c r="I40" s="284">
        <v>0</v>
      </c>
      <c r="J40" s="307">
        <v>1</v>
      </c>
      <c r="K40" s="307">
        <v>0</v>
      </c>
      <c r="L40" s="284">
        <v>20748</v>
      </c>
      <c r="M40" s="285">
        <v>0.39018999999999998</v>
      </c>
    </row>
    <row r="41" spans="1:13" ht="15">
      <c r="A41" s="70"/>
      <c r="B41" s="282" t="s">
        <v>219</v>
      </c>
      <c r="C41" s="283" t="s">
        <v>220</v>
      </c>
      <c r="D41" s="283" t="s">
        <v>206</v>
      </c>
      <c r="E41" s="284">
        <v>1</v>
      </c>
      <c r="F41" s="284">
        <v>9660</v>
      </c>
      <c r="G41" s="284">
        <v>1</v>
      </c>
      <c r="H41" s="284">
        <v>0</v>
      </c>
      <c r="I41" s="284">
        <v>0</v>
      </c>
      <c r="J41" s="307">
        <v>0</v>
      </c>
      <c r="K41" s="307">
        <v>0</v>
      </c>
      <c r="L41" s="284">
        <v>2656</v>
      </c>
      <c r="M41" s="285">
        <v>1.24224</v>
      </c>
    </row>
    <row r="42" spans="1:13" ht="15">
      <c r="A42" s="70"/>
      <c r="B42" s="282" t="s">
        <v>243</v>
      </c>
      <c r="C42" s="283" t="s">
        <v>244</v>
      </c>
      <c r="D42" s="283" t="s">
        <v>206</v>
      </c>
      <c r="E42" s="284">
        <v>2</v>
      </c>
      <c r="F42" s="284">
        <v>9485</v>
      </c>
      <c r="G42" s="284">
        <v>1</v>
      </c>
      <c r="H42" s="284">
        <v>0</v>
      </c>
      <c r="I42" s="284">
        <v>0</v>
      </c>
      <c r="J42" s="307">
        <v>0</v>
      </c>
      <c r="K42" s="307">
        <v>0</v>
      </c>
      <c r="L42" s="284">
        <v>2704</v>
      </c>
      <c r="M42" s="285">
        <v>0.25302999999999998</v>
      </c>
    </row>
    <row r="43" spans="1:13" ht="15">
      <c r="A43" s="70"/>
      <c r="B43" s="282" t="s">
        <v>245</v>
      </c>
      <c r="C43" s="283" t="s">
        <v>246</v>
      </c>
      <c r="D43" s="283" t="s">
        <v>206</v>
      </c>
      <c r="E43" s="284">
        <v>3</v>
      </c>
      <c r="F43" s="284">
        <v>18629</v>
      </c>
      <c r="G43" s="284">
        <v>1</v>
      </c>
      <c r="H43" s="284">
        <v>1</v>
      </c>
      <c r="I43" s="284">
        <v>0</v>
      </c>
      <c r="J43" s="308">
        <v>0</v>
      </c>
      <c r="K43" s="308">
        <v>0</v>
      </c>
      <c r="L43" s="284">
        <v>2279</v>
      </c>
      <c r="M43" s="285">
        <v>0.19861999999999999</v>
      </c>
    </row>
    <row r="44" spans="1:13" ht="15">
      <c r="A44" s="70"/>
      <c r="B44" s="282" t="s">
        <v>140</v>
      </c>
      <c r="C44" s="283" t="s">
        <v>141</v>
      </c>
      <c r="D44" s="283" t="s">
        <v>105</v>
      </c>
      <c r="E44" s="284">
        <v>2</v>
      </c>
      <c r="F44" s="284">
        <v>61686</v>
      </c>
      <c r="G44" s="284">
        <v>1</v>
      </c>
      <c r="H44" s="284">
        <v>3</v>
      </c>
      <c r="I44" s="284">
        <v>0</v>
      </c>
      <c r="J44" s="307">
        <v>3</v>
      </c>
      <c r="K44" s="307">
        <v>2</v>
      </c>
      <c r="L44" s="284">
        <v>26208</v>
      </c>
      <c r="M44" s="285">
        <v>0.51312999999999998</v>
      </c>
    </row>
    <row r="45" spans="1:13" ht="15">
      <c r="A45" s="70"/>
      <c r="B45" s="282" t="s">
        <v>142</v>
      </c>
      <c r="C45" s="283" t="s">
        <v>143</v>
      </c>
      <c r="D45" s="283" t="s">
        <v>105</v>
      </c>
      <c r="E45" s="284">
        <v>2</v>
      </c>
      <c r="F45" s="284">
        <v>434234</v>
      </c>
      <c r="G45" s="284">
        <v>1</v>
      </c>
      <c r="H45" s="284">
        <v>7</v>
      </c>
      <c r="I45" s="284">
        <v>0</v>
      </c>
      <c r="J45" s="307">
        <v>0</v>
      </c>
      <c r="K45" s="307">
        <v>0</v>
      </c>
      <c r="L45" s="284">
        <v>27976</v>
      </c>
      <c r="M45" s="285">
        <v>0.40988999999999998</v>
      </c>
    </row>
    <row r="46" spans="1:13" ht="15">
      <c r="A46" s="70"/>
      <c r="B46" s="282" t="s">
        <v>144</v>
      </c>
      <c r="C46" s="283" t="s">
        <v>145</v>
      </c>
      <c r="D46" s="283" t="s">
        <v>105</v>
      </c>
      <c r="E46" s="284">
        <v>1</v>
      </c>
      <c r="F46" s="284">
        <v>32443</v>
      </c>
      <c r="G46" s="284">
        <v>1</v>
      </c>
      <c r="H46" s="284">
        <v>4</v>
      </c>
      <c r="I46" s="284">
        <v>0</v>
      </c>
      <c r="J46" s="307">
        <v>1</v>
      </c>
      <c r="K46" s="307">
        <v>0</v>
      </c>
      <c r="L46" s="284">
        <v>10540</v>
      </c>
      <c r="M46" s="285">
        <v>0.92188999999999999</v>
      </c>
    </row>
    <row r="47" spans="1:13" ht="15">
      <c r="A47" s="70"/>
      <c r="B47" s="282" t="s">
        <v>146</v>
      </c>
      <c r="C47" s="283" t="s">
        <v>147</v>
      </c>
      <c r="D47" s="283" t="s">
        <v>105</v>
      </c>
      <c r="E47" s="284">
        <v>2</v>
      </c>
      <c r="F47" s="284">
        <v>138324</v>
      </c>
      <c r="G47" s="284">
        <v>1</v>
      </c>
      <c r="H47" s="284">
        <v>6</v>
      </c>
      <c r="I47" s="284">
        <v>0</v>
      </c>
      <c r="J47" s="307">
        <v>1</v>
      </c>
      <c r="K47" s="307">
        <v>0</v>
      </c>
      <c r="L47" s="284">
        <v>12982</v>
      </c>
      <c r="M47" s="285">
        <v>0.27971000000000001</v>
      </c>
    </row>
    <row r="48" spans="1:13" ht="15">
      <c r="A48" s="70"/>
      <c r="B48" s="282" t="s">
        <v>225</v>
      </c>
      <c r="C48" s="283" t="s">
        <v>226</v>
      </c>
      <c r="D48" s="283" t="s">
        <v>206</v>
      </c>
      <c r="E48" s="284">
        <v>1</v>
      </c>
      <c r="F48" s="284">
        <v>5788</v>
      </c>
      <c r="G48" s="284">
        <v>1</v>
      </c>
      <c r="H48" s="284">
        <v>0</v>
      </c>
      <c r="I48" s="284">
        <v>0</v>
      </c>
      <c r="J48" s="307">
        <v>0</v>
      </c>
      <c r="K48" s="307">
        <v>0</v>
      </c>
      <c r="L48" s="284">
        <v>2526</v>
      </c>
      <c r="M48" s="285">
        <v>1.0366299999999999</v>
      </c>
    </row>
    <row r="49" spans="1:13" ht="15">
      <c r="A49" s="70"/>
      <c r="B49" s="282" t="s">
        <v>148</v>
      </c>
      <c r="C49" s="283" t="s">
        <v>149</v>
      </c>
      <c r="D49" s="283" t="s">
        <v>105</v>
      </c>
      <c r="E49" s="284">
        <v>2</v>
      </c>
      <c r="F49" s="284">
        <v>63297</v>
      </c>
      <c r="G49" s="284">
        <v>1</v>
      </c>
      <c r="H49" s="284">
        <v>3</v>
      </c>
      <c r="I49" s="284">
        <v>0</v>
      </c>
      <c r="J49" s="307">
        <v>1</v>
      </c>
      <c r="K49" s="307">
        <v>1</v>
      </c>
      <c r="L49" s="284">
        <v>6214</v>
      </c>
      <c r="M49" s="285">
        <v>0.54232999999999998</v>
      </c>
    </row>
    <row r="50" spans="1:13" ht="15">
      <c r="A50" s="70"/>
      <c r="B50" s="282" t="s">
        <v>150</v>
      </c>
      <c r="C50" s="283" t="s">
        <v>151</v>
      </c>
      <c r="D50" s="283" t="s">
        <v>105</v>
      </c>
      <c r="E50" s="284">
        <v>3</v>
      </c>
      <c r="F50" s="284">
        <v>118835</v>
      </c>
      <c r="G50" s="284">
        <v>1</v>
      </c>
      <c r="H50" s="284">
        <v>5</v>
      </c>
      <c r="I50" s="284">
        <v>0</v>
      </c>
      <c r="J50" s="307">
        <v>0</v>
      </c>
      <c r="K50" s="307">
        <v>0</v>
      </c>
      <c r="L50" s="284">
        <v>12072</v>
      </c>
      <c r="M50" s="285">
        <v>0.51995999999999998</v>
      </c>
    </row>
    <row r="51" spans="1:13" ht="15">
      <c r="A51" s="70"/>
      <c r="B51" s="282" t="s">
        <v>209</v>
      </c>
      <c r="C51" s="283" t="s">
        <v>210</v>
      </c>
      <c r="D51" s="283" t="s">
        <v>206</v>
      </c>
      <c r="E51" s="284">
        <v>2</v>
      </c>
      <c r="F51" s="284">
        <v>44765</v>
      </c>
      <c r="G51" s="284">
        <v>1</v>
      </c>
      <c r="H51" s="284">
        <v>1</v>
      </c>
      <c r="I51" s="284">
        <v>0</v>
      </c>
      <c r="J51" s="307">
        <v>2</v>
      </c>
      <c r="K51" s="307">
        <v>0</v>
      </c>
      <c r="L51" s="284">
        <v>5940</v>
      </c>
      <c r="M51" s="285">
        <v>1.00078</v>
      </c>
    </row>
    <row r="52" spans="1:13" ht="15">
      <c r="A52" s="70"/>
      <c r="B52" s="282" t="s">
        <v>211</v>
      </c>
      <c r="C52" s="283" t="s">
        <v>212</v>
      </c>
      <c r="D52" s="283" t="s">
        <v>206</v>
      </c>
      <c r="E52" s="284">
        <v>2</v>
      </c>
      <c r="F52" s="284">
        <v>116589</v>
      </c>
      <c r="G52" s="284">
        <v>1</v>
      </c>
      <c r="H52" s="284">
        <v>0</v>
      </c>
      <c r="I52" s="284">
        <v>1</v>
      </c>
      <c r="J52" s="307">
        <v>1</v>
      </c>
      <c r="K52" s="307">
        <v>1</v>
      </c>
      <c r="L52" s="284">
        <v>3354</v>
      </c>
      <c r="M52" s="285">
        <v>0.71567999999999998</v>
      </c>
    </row>
    <row r="53" spans="1:13" ht="15">
      <c r="A53" s="70"/>
      <c r="B53" s="282" t="s">
        <v>241</v>
      </c>
      <c r="C53" s="283" t="s">
        <v>242</v>
      </c>
      <c r="D53" s="283" t="s">
        <v>206</v>
      </c>
      <c r="E53" s="284">
        <v>3</v>
      </c>
      <c r="F53" s="284">
        <v>29204</v>
      </c>
      <c r="G53" s="284">
        <v>1</v>
      </c>
      <c r="H53" s="284">
        <v>0</v>
      </c>
      <c r="I53" s="284">
        <v>0</v>
      </c>
      <c r="J53" s="307">
        <v>0</v>
      </c>
      <c r="K53" s="307">
        <v>0</v>
      </c>
      <c r="L53" s="284">
        <v>2623</v>
      </c>
      <c r="M53" s="285">
        <v>0.30475000000000002</v>
      </c>
    </row>
    <row r="54" spans="1:13" ht="15">
      <c r="A54" s="70"/>
      <c r="B54" s="282" t="s">
        <v>152</v>
      </c>
      <c r="C54" s="283" t="s">
        <v>153</v>
      </c>
      <c r="D54" s="283" t="s">
        <v>105</v>
      </c>
      <c r="E54" s="284">
        <v>3</v>
      </c>
      <c r="F54" s="284">
        <v>142899</v>
      </c>
      <c r="G54" s="284">
        <v>1</v>
      </c>
      <c r="H54" s="284">
        <v>2</v>
      </c>
      <c r="I54" s="284">
        <v>0</v>
      </c>
      <c r="J54" s="307">
        <v>0</v>
      </c>
      <c r="K54" s="307">
        <v>0</v>
      </c>
      <c r="L54" s="284">
        <v>9048</v>
      </c>
      <c r="M54" s="285">
        <v>0.44786999999999999</v>
      </c>
    </row>
    <row r="55" spans="1:13" ht="15">
      <c r="A55" s="70"/>
      <c r="B55" s="282" t="s">
        <v>221</v>
      </c>
      <c r="C55" s="283" t="s">
        <v>222</v>
      </c>
      <c r="D55" s="283" t="s">
        <v>206</v>
      </c>
      <c r="E55" s="284">
        <v>1</v>
      </c>
      <c r="F55" s="284">
        <v>11492</v>
      </c>
      <c r="G55" s="284">
        <v>1</v>
      </c>
      <c r="H55" s="284">
        <v>0</v>
      </c>
      <c r="I55" s="284">
        <v>0</v>
      </c>
      <c r="J55" s="307">
        <v>0</v>
      </c>
      <c r="K55" s="307">
        <v>0</v>
      </c>
      <c r="L55" s="284">
        <v>2600</v>
      </c>
      <c r="M55" s="285">
        <v>1.17099</v>
      </c>
    </row>
    <row r="56" spans="1:13" ht="15">
      <c r="A56" s="70"/>
      <c r="B56" s="282" t="s">
        <v>156</v>
      </c>
      <c r="C56" s="283" t="s">
        <v>157</v>
      </c>
      <c r="D56" s="283" t="s">
        <v>105</v>
      </c>
      <c r="E56" s="284">
        <v>2</v>
      </c>
      <c r="F56" s="284">
        <v>65648</v>
      </c>
      <c r="G56" s="284">
        <v>1</v>
      </c>
      <c r="H56" s="284">
        <v>1</v>
      </c>
      <c r="I56" s="284">
        <v>0</v>
      </c>
      <c r="J56" s="307">
        <v>2</v>
      </c>
      <c r="K56" s="307">
        <v>0</v>
      </c>
      <c r="L56" s="284">
        <v>3201</v>
      </c>
      <c r="M56" s="285">
        <v>0.29823</v>
      </c>
    </row>
    <row r="57" spans="1:13" ht="15">
      <c r="A57" s="70"/>
      <c r="B57" s="282" t="s">
        <v>233</v>
      </c>
      <c r="C57" s="283" t="s">
        <v>234</v>
      </c>
      <c r="D57" s="283" t="s">
        <v>105</v>
      </c>
      <c r="E57" s="284">
        <v>3</v>
      </c>
      <c r="F57" s="284">
        <v>92170</v>
      </c>
      <c r="G57" s="284">
        <v>1</v>
      </c>
      <c r="H57" s="284">
        <v>2</v>
      </c>
      <c r="I57" s="284">
        <v>0</v>
      </c>
      <c r="J57" s="308">
        <v>0</v>
      </c>
      <c r="K57" s="308">
        <v>0</v>
      </c>
      <c r="L57" s="284">
        <v>8764</v>
      </c>
      <c r="M57" s="285">
        <v>0.37058000000000002</v>
      </c>
    </row>
    <row r="58" spans="1:13" ht="15">
      <c r="A58" s="70"/>
      <c r="B58" s="282" t="s">
        <v>158</v>
      </c>
      <c r="C58" s="283" t="s">
        <v>159</v>
      </c>
      <c r="D58" s="283" t="s">
        <v>105</v>
      </c>
      <c r="E58" s="284">
        <v>2</v>
      </c>
      <c r="F58" s="284">
        <v>21348</v>
      </c>
      <c r="G58" s="284">
        <v>1</v>
      </c>
      <c r="H58" s="284">
        <v>2</v>
      </c>
      <c r="I58" s="284">
        <v>0</v>
      </c>
      <c r="J58" s="307">
        <v>0</v>
      </c>
      <c r="K58" s="307">
        <v>0</v>
      </c>
      <c r="L58" s="284">
        <v>7488</v>
      </c>
      <c r="M58" s="285">
        <v>1.0099800000000001</v>
      </c>
    </row>
    <row r="59" spans="1:13" ht="15">
      <c r="A59" s="70"/>
      <c r="B59" s="282" t="s">
        <v>160</v>
      </c>
      <c r="C59" s="283" t="s">
        <v>161</v>
      </c>
      <c r="D59" s="283" t="s">
        <v>105</v>
      </c>
      <c r="E59" s="284">
        <v>2</v>
      </c>
      <c r="F59" s="284">
        <v>44369</v>
      </c>
      <c r="G59" s="284">
        <v>1</v>
      </c>
      <c r="H59" s="284">
        <v>1</v>
      </c>
      <c r="I59" s="284">
        <v>0</v>
      </c>
      <c r="J59" s="307">
        <v>0</v>
      </c>
      <c r="K59" s="307">
        <v>0</v>
      </c>
      <c r="L59" s="284">
        <v>4250</v>
      </c>
      <c r="M59" s="285">
        <v>0.50238000000000005</v>
      </c>
    </row>
    <row r="60" spans="1:13" ht="15">
      <c r="A60" s="70"/>
      <c r="B60" s="282" t="s">
        <v>213</v>
      </c>
      <c r="C60" s="283" t="s">
        <v>214</v>
      </c>
      <c r="D60" s="283" t="s">
        <v>206</v>
      </c>
      <c r="E60" s="284">
        <v>3</v>
      </c>
      <c r="F60" s="284">
        <v>54987</v>
      </c>
      <c r="G60" s="284">
        <v>1</v>
      </c>
      <c r="H60" s="284">
        <v>1</v>
      </c>
      <c r="I60" s="284">
        <v>0</v>
      </c>
      <c r="J60" s="307">
        <v>1</v>
      </c>
      <c r="K60" s="307">
        <v>1</v>
      </c>
      <c r="L60" s="284">
        <v>6971</v>
      </c>
      <c r="M60" s="285">
        <v>0.82576000000000005</v>
      </c>
    </row>
    <row r="61" spans="1:13" ht="15">
      <c r="A61" s="70"/>
      <c r="B61" s="282" t="s">
        <v>93</v>
      </c>
      <c r="C61" s="283" t="s">
        <v>94</v>
      </c>
      <c r="D61" s="283" t="s">
        <v>80</v>
      </c>
      <c r="E61" s="284">
        <v>1</v>
      </c>
      <c r="F61" s="284">
        <v>48344</v>
      </c>
      <c r="G61" s="284">
        <v>0</v>
      </c>
      <c r="H61" s="284">
        <v>4</v>
      </c>
      <c r="I61" s="284">
        <v>1</v>
      </c>
      <c r="J61" s="307">
        <v>0</v>
      </c>
      <c r="K61" s="307">
        <v>0</v>
      </c>
      <c r="L61" s="284">
        <v>10600</v>
      </c>
      <c r="M61" s="285">
        <v>0.7833</v>
      </c>
    </row>
    <row r="62" spans="1:13" ht="15">
      <c r="A62" s="70"/>
      <c r="B62" s="282" t="s">
        <v>95</v>
      </c>
      <c r="C62" s="283" t="s">
        <v>96</v>
      </c>
      <c r="D62" s="283" t="s">
        <v>80</v>
      </c>
      <c r="E62" s="284">
        <v>2</v>
      </c>
      <c r="F62" s="284">
        <v>83218</v>
      </c>
      <c r="G62" s="284">
        <v>1</v>
      </c>
      <c r="H62" s="284">
        <v>7</v>
      </c>
      <c r="I62" s="284">
        <v>1</v>
      </c>
      <c r="J62" s="307">
        <v>3</v>
      </c>
      <c r="K62" s="307">
        <v>0</v>
      </c>
      <c r="L62" s="284">
        <v>16640</v>
      </c>
      <c r="M62" s="285">
        <v>0.73228000000000004</v>
      </c>
    </row>
    <row r="63" spans="1:13" ht="15">
      <c r="A63" s="70"/>
      <c r="B63" s="282" t="s">
        <v>166</v>
      </c>
      <c r="C63" s="283" t="s">
        <v>167</v>
      </c>
      <c r="D63" s="283" t="s">
        <v>105</v>
      </c>
      <c r="E63" s="284">
        <v>3</v>
      </c>
      <c r="F63" s="284">
        <v>235502</v>
      </c>
      <c r="G63" s="284">
        <v>1</v>
      </c>
      <c r="H63" s="284">
        <v>3</v>
      </c>
      <c r="I63" s="284">
        <v>0</v>
      </c>
      <c r="J63" s="307">
        <v>1</v>
      </c>
      <c r="K63" s="307">
        <v>1</v>
      </c>
      <c r="L63" s="284">
        <v>11232</v>
      </c>
      <c r="M63" s="285">
        <v>0.57426999999999995</v>
      </c>
    </row>
    <row r="64" spans="1:13" ht="15">
      <c r="A64" s="70"/>
      <c r="B64" s="282" t="s">
        <v>97</v>
      </c>
      <c r="C64" s="283" t="s">
        <v>98</v>
      </c>
      <c r="D64" s="283" t="s">
        <v>80</v>
      </c>
      <c r="E64" s="284">
        <v>2</v>
      </c>
      <c r="F64" s="284">
        <v>165140</v>
      </c>
      <c r="G64" s="284">
        <v>0</v>
      </c>
      <c r="H64" s="284">
        <v>13</v>
      </c>
      <c r="I64" s="284">
        <v>1</v>
      </c>
      <c r="J64" s="307">
        <v>0</v>
      </c>
      <c r="K64" s="307">
        <v>0</v>
      </c>
      <c r="L64" s="284">
        <v>31224</v>
      </c>
      <c r="M64" s="285">
        <v>0.62741000000000002</v>
      </c>
    </row>
    <row r="65" spans="1:13" ht="15">
      <c r="A65" s="70"/>
      <c r="B65" s="282" t="s">
        <v>168</v>
      </c>
      <c r="C65" s="283" t="s">
        <v>169</v>
      </c>
      <c r="D65" s="283" t="s">
        <v>105</v>
      </c>
      <c r="E65" s="284">
        <v>1</v>
      </c>
      <c r="F65" s="284">
        <v>209492</v>
      </c>
      <c r="G65" s="284">
        <v>1</v>
      </c>
      <c r="H65" s="284">
        <v>3</v>
      </c>
      <c r="I65" s="284">
        <v>0</v>
      </c>
      <c r="J65" s="307">
        <v>1</v>
      </c>
      <c r="K65" s="307">
        <v>0</v>
      </c>
      <c r="L65" s="284">
        <v>11596</v>
      </c>
      <c r="M65" s="285">
        <v>0.16295000000000001</v>
      </c>
    </row>
    <row r="66" spans="1:13" ht="15">
      <c r="A66" s="70"/>
      <c r="B66" s="282" t="s">
        <v>237</v>
      </c>
      <c r="C66" s="283" t="s">
        <v>238</v>
      </c>
      <c r="D66" s="283" t="s">
        <v>105</v>
      </c>
      <c r="E66" s="284">
        <v>3</v>
      </c>
      <c r="F66" s="284">
        <v>89437</v>
      </c>
      <c r="G66" s="284">
        <v>1</v>
      </c>
      <c r="H66" s="284">
        <v>1</v>
      </c>
      <c r="I66" s="284">
        <v>0</v>
      </c>
      <c r="J66" s="308">
        <v>0</v>
      </c>
      <c r="K66" s="308">
        <v>0</v>
      </c>
      <c r="L66" s="284">
        <v>5928</v>
      </c>
      <c r="M66" s="285">
        <v>0.27461000000000002</v>
      </c>
    </row>
    <row r="67" spans="1:13" ht="15">
      <c r="A67" s="70"/>
      <c r="B67" s="282" t="s">
        <v>170</v>
      </c>
      <c r="C67" s="283" t="s">
        <v>171</v>
      </c>
      <c r="D67" s="283" t="s">
        <v>105</v>
      </c>
      <c r="E67" s="284">
        <v>3</v>
      </c>
      <c r="F67" s="284">
        <v>64971</v>
      </c>
      <c r="G67" s="284">
        <v>1</v>
      </c>
      <c r="H67" s="284">
        <v>1</v>
      </c>
      <c r="I67" s="284">
        <v>0</v>
      </c>
      <c r="J67" s="307">
        <v>0</v>
      </c>
      <c r="K67" s="307">
        <v>0</v>
      </c>
      <c r="L67" s="284">
        <v>4504</v>
      </c>
      <c r="M67" s="285">
        <v>0.32322000000000001</v>
      </c>
    </row>
    <row r="68" spans="1:13" ht="15">
      <c r="A68" s="70"/>
      <c r="B68" s="282" t="s">
        <v>196</v>
      </c>
      <c r="C68" s="283" t="s">
        <v>197</v>
      </c>
      <c r="D68" s="283" t="s">
        <v>105</v>
      </c>
      <c r="E68" s="284">
        <v>1</v>
      </c>
      <c r="F68" s="284">
        <v>41298</v>
      </c>
      <c r="G68" s="284">
        <v>1</v>
      </c>
      <c r="H68" s="284">
        <v>0</v>
      </c>
      <c r="I68" s="284">
        <v>0</v>
      </c>
      <c r="J68" s="307">
        <v>1</v>
      </c>
      <c r="K68" s="307">
        <v>0</v>
      </c>
      <c r="L68" s="284">
        <v>2530</v>
      </c>
      <c r="M68" s="285">
        <v>0.92013999999999996</v>
      </c>
    </row>
    <row r="69" spans="1:13" ht="15">
      <c r="A69" s="70"/>
      <c r="B69" s="282" t="s">
        <v>239</v>
      </c>
      <c r="C69" s="283" t="s">
        <v>240</v>
      </c>
      <c r="D69" s="283" t="s">
        <v>105</v>
      </c>
      <c r="E69" s="284">
        <v>2</v>
      </c>
      <c r="F69" s="284">
        <v>39184</v>
      </c>
      <c r="G69" s="284">
        <v>1</v>
      </c>
      <c r="H69" s="284">
        <v>0</v>
      </c>
      <c r="I69" s="284">
        <v>1</v>
      </c>
      <c r="J69" s="307">
        <v>1</v>
      </c>
      <c r="K69" s="307">
        <v>1</v>
      </c>
      <c r="L69" s="284">
        <v>2761</v>
      </c>
      <c r="M69" s="285">
        <v>0.32666000000000001</v>
      </c>
    </row>
    <row r="70" spans="1:13" ht="15">
      <c r="A70" s="70"/>
      <c r="B70" s="282" t="s">
        <v>99</v>
      </c>
      <c r="C70" s="283" t="s">
        <v>100</v>
      </c>
      <c r="D70" s="283" t="s">
        <v>80</v>
      </c>
      <c r="E70" s="284">
        <v>1</v>
      </c>
      <c r="F70" s="284">
        <v>40825</v>
      </c>
      <c r="G70" s="284">
        <v>0</v>
      </c>
      <c r="H70" s="284">
        <v>4</v>
      </c>
      <c r="I70" s="284">
        <v>0</v>
      </c>
      <c r="J70" s="307">
        <v>1</v>
      </c>
      <c r="K70" s="307">
        <v>0</v>
      </c>
      <c r="L70" s="284">
        <v>9152</v>
      </c>
      <c r="M70" s="285">
        <v>1.0048699999999999</v>
      </c>
    </row>
    <row r="71" spans="1:13" ht="15">
      <c r="A71" s="70"/>
      <c r="B71" s="282" t="s">
        <v>174</v>
      </c>
      <c r="C71" s="283" t="s">
        <v>175</v>
      </c>
      <c r="D71" s="283" t="s">
        <v>105</v>
      </c>
      <c r="E71" s="284">
        <v>2</v>
      </c>
      <c r="F71" s="284">
        <v>19559</v>
      </c>
      <c r="G71" s="284">
        <v>1</v>
      </c>
      <c r="H71" s="284">
        <v>1</v>
      </c>
      <c r="I71" s="284">
        <v>0</v>
      </c>
      <c r="J71" s="307">
        <v>1</v>
      </c>
      <c r="K71" s="307">
        <v>0</v>
      </c>
      <c r="L71" s="284">
        <v>4950</v>
      </c>
      <c r="M71" s="285">
        <v>1.24597</v>
      </c>
    </row>
    <row r="72" spans="1:13" ht="15">
      <c r="A72" s="70"/>
      <c r="B72" s="282" t="s">
        <v>154</v>
      </c>
      <c r="C72" s="283" t="s">
        <v>155</v>
      </c>
      <c r="D72" s="283" t="s">
        <v>105</v>
      </c>
      <c r="E72" s="284">
        <v>3</v>
      </c>
      <c r="F72" s="284">
        <v>204412</v>
      </c>
      <c r="G72" s="284">
        <v>1</v>
      </c>
      <c r="H72" s="284">
        <v>5</v>
      </c>
      <c r="I72" s="284">
        <v>0</v>
      </c>
      <c r="J72" s="307">
        <v>1</v>
      </c>
      <c r="K72" s="307">
        <v>2</v>
      </c>
      <c r="L72" s="284">
        <v>11093</v>
      </c>
      <c r="M72" s="285">
        <v>0.26235000000000003</v>
      </c>
    </row>
    <row r="73" spans="1:13" ht="15">
      <c r="A73" s="70"/>
      <c r="B73" s="282" t="s">
        <v>176</v>
      </c>
      <c r="C73" s="283" t="s">
        <v>177</v>
      </c>
      <c r="D73" s="283" t="s">
        <v>105</v>
      </c>
      <c r="E73" s="284">
        <v>1</v>
      </c>
      <c r="F73" s="284">
        <v>144828</v>
      </c>
      <c r="G73" s="284">
        <v>1</v>
      </c>
      <c r="H73" s="284">
        <v>6</v>
      </c>
      <c r="I73" s="284">
        <v>0</v>
      </c>
      <c r="J73" s="307">
        <v>3</v>
      </c>
      <c r="K73" s="307">
        <v>0</v>
      </c>
      <c r="L73" s="284">
        <v>17576</v>
      </c>
      <c r="M73" s="285">
        <v>0.46062999999999998</v>
      </c>
    </row>
    <row r="74" spans="1:13" ht="15">
      <c r="A74" s="70"/>
      <c r="B74" s="282" t="s">
        <v>215</v>
      </c>
      <c r="C74" s="283" t="s">
        <v>216</v>
      </c>
      <c r="D74" s="283" t="s">
        <v>206</v>
      </c>
      <c r="E74" s="284">
        <v>1</v>
      </c>
      <c r="F74" s="284">
        <v>14808</v>
      </c>
      <c r="G74" s="284">
        <v>1</v>
      </c>
      <c r="H74" s="284">
        <v>0</v>
      </c>
      <c r="I74" s="284">
        <v>0</v>
      </c>
      <c r="J74" s="307">
        <v>0</v>
      </c>
      <c r="K74" s="307">
        <v>0</v>
      </c>
      <c r="L74" s="284">
        <v>1984</v>
      </c>
      <c r="M74" s="285">
        <v>0.50985999999999998</v>
      </c>
    </row>
    <row r="75" spans="1:13" ht="15">
      <c r="A75" s="70"/>
      <c r="B75" s="282" t="s">
        <v>178</v>
      </c>
      <c r="C75" s="283" t="s">
        <v>179</v>
      </c>
      <c r="D75" s="283" t="s">
        <v>105</v>
      </c>
      <c r="E75" s="284">
        <v>1</v>
      </c>
      <c r="F75" s="284">
        <v>116450</v>
      </c>
      <c r="G75" s="284">
        <v>1</v>
      </c>
      <c r="H75" s="284">
        <v>6</v>
      </c>
      <c r="I75" s="284">
        <v>0</v>
      </c>
      <c r="J75" s="307">
        <v>2</v>
      </c>
      <c r="K75" s="307">
        <v>0</v>
      </c>
      <c r="L75" s="284">
        <v>11816</v>
      </c>
      <c r="M75" s="285">
        <v>0.32724999999999999</v>
      </c>
    </row>
    <row r="76" spans="1:13" ht="15">
      <c r="A76" s="70"/>
      <c r="B76" s="282" t="s">
        <v>180</v>
      </c>
      <c r="C76" s="283" t="s">
        <v>181</v>
      </c>
      <c r="D76" s="283" t="s">
        <v>105</v>
      </c>
      <c r="E76" s="284">
        <v>1</v>
      </c>
      <c r="F76" s="284">
        <v>91649</v>
      </c>
      <c r="G76" s="284">
        <v>0</v>
      </c>
      <c r="H76" s="284">
        <v>4</v>
      </c>
      <c r="I76" s="284">
        <v>1</v>
      </c>
      <c r="J76" s="307">
        <v>0</v>
      </c>
      <c r="K76" s="307">
        <v>4</v>
      </c>
      <c r="L76" s="284">
        <v>11998</v>
      </c>
      <c r="M76" s="285">
        <v>0.48213</v>
      </c>
    </row>
    <row r="77" spans="1:13" ht="15">
      <c r="A77" s="70"/>
      <c r="B77" s="282" t="s">
        <v>182</v>
      </c>
      <c r="C77" s="283" t="s">
        <v>183</v>
      </c>
      <c r="D77" s="283" t="s">
        <v>105</v>
      </c>
      <c r="E77" s="284">
        <v>2</v>
      </c>
      <c r="F77" s="284">
        <v>150714</v>
      </c>
      <c r="G77" s="284">
        <v>1</v>
      </c>
      <c r="H77" s="284">
        <v>3</v>
      </c>
      <c r="I77" s="284">
        <v>1</v>
      </c>
      <c r="J77" s="307">
        <v>1</v>
      </c>
      <c r="K77" s="307">
        <v>0</v>
      </c>
      <c r="L77" s="284">
        <v>12380</v>
      </c>
      <c r="M77" s="285">
        <v>0.58182</v>
      </c>
    </row>
    <row r="78" spans="1:13" ht="15">
      <c r="A78" s="70"/>
      <c r="B78" s="282" t="s">
        <v>184</v>
      </c>
      <c r="C78" s="283" t="s">
        <v>185</v>
      </c>
      <c r="D78" s="283" t="s">
        <v>105</v>
      </c>
      <c r="E78" s="284">
        <v>1</v>
      </c>
      <c r="F78" s="284">
        <v>64176</v>
      </c>
      <c r="G78" s="284">
        <v>1</v>
      </c>
      <c r="H78" s="284">
        <v>2</v>
      </c>
      <c r="I78" s="284">
        <v>0</v>
      </c>
      <c r="J78" s="307">
        <v>1</v>
      </c>
      <c r="K78" s="307">
        <v>0</v>
      </c>
      <c r="L78" s="284">
        <v>6786</v>
      </c>
      <c r="M78" s="285">
        <v>0.26923999999999998</v>
      </c>
    </row>
    <row r="79" spans="1:13" ht="15">
      <c r="A79" s="70"/>
      <c r="B79" s="282" t="s">
        <v>186</v>
      </c>
      <c r="C79" s="283" t="s">
        <v>187</v>
      </c>
      <c r="D79" s="283" t="s">
        <v>105</v>
      </c>
      <c r="E79" s="284">
        <v>1</v>
      </c>
      <c r="F79" s="284">
        <v>58978</v>
      </c>
      <c r="G79" s="284">
        <v>1</v>
      </c>
      <c r="H79" s="284">
        <v>3</v>
      </c>
      <c r="I79" s="284">
        <v>0</v>
      </c>
      <c r="J79" s="307">
        <v>1</v>
      </c>
      <c r="K79" s="307">
        <v>0</v>
      </c>
      <c r="L79" s="284">
        <v>6656</v>
      </c>
      <c r="M79" s="285">
        <v>0.27671000000000001</v>
      </c>
    </row>
    <row r="80" spans="1:13" ht="15">
      <c r="A80" s="70"/>
      <c r="B80" s="282" t="s">
        <v>101</v>
      </c>
      <c r="C80" s="283" t="s">
        <v>102</v>
      </c>
      <c r="D80" s="283" t="s">
        <v>80</v>
      </c>
      <c r="E80" s="284">
        <v>1</v>
      </c>
      <c r="F80" s="284">
        <v>215456</v>
      </c>
      <c r="G80" s="284">
        <v>0</v>
      </c>
      <c r="H80" s="284">
        <v>15</v>
      </c>
      <c r="I80" s="284">
        <v>2</v>
      </c>
      <c r="J80" s="308">
        <v>0</v>
      </c>
      <c r="K80" s="308">
        <v>0</v>
      </c>
      <c r="L80" s="284">
        <v>27594</v>
      </c>
      <c r="M80" s="285">
        <v>0.44564999999999999</v>
      </c>
    </row>
    <row r="81" spans="1:13" ht="15">
      <c r="A81" s="70"/>
      <c r="B81" s="282" t="s">
        <v>188</v>
      </c>
      <c r="C81" s="283" t="s">
        <v>189</v>
      </c>
      <c r="D81" s="283" t="s">
        <v>105</v>
      </c>
      <c r="E81" s="284">
        <v>1</v>
      </c>
      <c r="F81" s="284">
        <v>33603</v>
      </c>
      <c r="G81" s="284">
        <v>1</v>
      </c>
      <c r="H81" s="284">
        <v>0</v>
      </c>
      <c r="I81" s="284">
        <v>1</v>
      </c>
      <c r="J81" s="307">
        <v>0</v>
      </c>
      <c r="K81" s="307">
        <v>0</v>
      </c>
      <c r="L81" s="284">
        <v>2823</v>
      </c>
      <c r="M81" s="285">
        <v>0.24989</v>
      </c>
    </row>
    <row r="82" spans="1:13" ht="15">
      <c r="A82" s="70"/>
      <c r="B82" s="282" t="s">
        <v>172</v>
      </c>
      <c r="C82" s="283" t="s">
        <v>173</v>
      </c>
      <c r="D82" s="283" t="s">
        <v>105</v>
      </c>
      <c r="E82" s="284">
        <v>1</v>
      </c>
      <c r="F82" s="284">
        <v>169004</v>
      </c>
      <c r="G82" s="284">
        <v>1</v>
      </c>
      <c r="H82" s="284">
        <v>4</v>
      </c>
      <c r="I82" s="284">
        <v>1</v>
      </c>
      <c r="J82" s="308">
        <v>0</v>
      </c>
      <c r="K82" s="308">
        <v>0</v>
      </c>
      <c r="L82" s="284">
        <v>11680</v>
      </c>
      <c r="M82" s="285">
        <v>0.49392000000000003</v>
      </c>
    </row>
    <row r="83" spans="1:13" ht="15">
      <c r="A83" s="70"/>
      <c r="B83" s="282" t="s">
        <v>217</v>
      </c>
      <c r="C83" s="283" t="s">
        <v>218</v>
      </c>
      <c r="D83" s="283" t="s">
        <v>206</v>
      </c>
      <c r="E83" s="284">
        <v>3</v>
      </c>
      <c r="F83" s="284">
        <v>16487</v>
      </c>
      <c r="G83" s="284">
        <v>1</v>
      </c>
      <c r="H83" s="284">
        <v>0</v>
      </c>
      <c r="I83" s="284">
        <v>0</v>
      </c>
      <c r="J83" s="307">
        <v>0</v>
      </c>
      <c r="K83" s="307">
        <v>1</v>
      </c>
      <c r="L83" s="284">
        <v>11286</v>
      </c>
      <c r="M83" s="285">
        <v>0.89463999999999999</v>
      </c>
    </row>
    <row r="84" spans="1:13" ht="15">
      <c r="A84" s="70"/>
      <c r="B84" s="282" t="s">
        <v>190</v>
      </c>
      <c r="C84" s="283" t="s">
        <v>191</v>
      </c>
      <c r="D84" s="283" t="s">
        <v>105</v>
      </c>
      <c r="E84" s="284">
        <v>2</v>
      </c>
      <c r="F84" s="284">
        <v>63228</v>
      </c>
      <c r="G84" s="284">
        <v>1</v>
      </c>
      <c r="H84" s="284">
        <v>5</v>
      </c>
      <c r="I84" s="284">
        <v>0</v>
      </c>
      <c r="J84" s="307">
        <v>1</v>
      </c>
      <c r="K84" s="307">
        <v>0</v>
      </c>
      <c r="L84" s="284">
        <v>9252</v>
      </c>
      <c r="M84" s="285">
        <v>0.69423000000000001</v>
      </c>
    </row>
    <row r="85" spans="1:13" ht="15">
      <c r="A85" s="70"/>
      <c r="B85" s="282" t="s">
        <v>192</v>
      </c>
      <c r="C85" s="283" t="s">
        <v>193</v>
      </c>
      <c r="D85" s="283" t="s">
        <v>105</v>
      </c>
      <c r="E85" s="284">
        <v>2</v>
      </c>
      <c r="F85" s="284">
        <v>32917</v>
      </c>
      <c r="G85" s="284">
        <v>1</v>
      </c>
      <c r="H85" s="284">
        <v>0</v>
      </c>
      <c r="I85" s="284">
        <v>1</v>
      </c>
      <c r="J85" s="307">
        <v>0</v>
      </c>
      <c r="K85" s="307">
        <v>0</v>
      </c>
      <c r="L85" s="284">
        <v>3560</v>
      </c>
      <c r="M85" s="285">
        <v>1.0575399999999999</v>
      </c>
    </row>
    <row r="86" spans="1:13" ht="15">
      <c r="A86" s="70"/>
      <c r="B86" s="282" t="s">
        <v>194</v>
      </c>
      <c r="C86" s="283" t="s">
        <v>195</v>
      </c>
      <c r="D86" s="283" t="s">
        <v>105</v>
      </c>
      <c r="E86" s="284">
        <v>3</v>
      </c>
      <c r="F86" s="284">
        <v>250814</v>
      </c>
      <c r="G86" s="284">
        <v>1</v>
      </c>
      <c r="H86" s="284">
        <v>3</v>
      </c>
      <c r="I86" s="284">
        <v>0</v>
      </c>
      <c r="J86" s="307">
        <v>0</v>
      </c>
      <c r="K86" s="307">
        <v>0</v>
      </c>
      <c r="L86" s="284">
        <v>11184</v>
      </c>
      <c r="M86" s="285">
        <v>0.26373000000000002</v>
      </c>
    </row>
    <row r="87" spans="1:13" ht="15">
      <c r="A87" s="70"/>
      <c r="B87" s="282" t="s">
        <v>198</v>
      </c>
      <c r="C87" s="283" t="s">
        <v>199</v>
      </c>
      <c r="D87" s="283" t="s">
        <v>105</v>
      </c>
      <c r="E87" s="284">
        <v>3</v>
      </c>
      <c r="F87" s="284">
        <v>1171331</v>
      </c>
      <c r="G87" s="284">
        <v>0</v>
      </c>
      <c r="H87" s="284">
        <v>23</v>
      </c>
      <c r="I87" s="284">
        <v>0</v>
      </c>
      <c r="J87" s="307">
        <v>1</v>
      </c>
      <c r="K87" s="307">
        <v>0</v>
      </c>
      <c r="L87" s="284">
        <v>71185</v>
      </c>
      <c r="M87" s="285">
        <v>0.27323999999999998</v>
      </c>
    </row>
    <row r="88" spans="1:13" ht="15">
      <c r="A88" s="70"/>
      <c r="B88" s="282" t="s">
        <v>223</v>
      </c>
      <c r="C88" s="283" t="s">
        <v>224</v>
      </c>
      <c r="D88" s="283" t="s">
        <v>105</v>
      </c>
      <c r="E88" s="284">
        <v>1</v>
      </c>
      <c r="F88" s="284">
        <v>18680</v>
      </c>
      <c r="G88" s="284">
        <v>1</v>
      </c>
      <c r="H88" s="284">
        <v>0</v>
      </c>
      <c r="I88" s="284">
        <v>0</v>
      </c>
      <c r="J88" s="307">
        <v>1</v>
      </c>
      <c r="K88" s="307">
        <v>0</v>
      </c>
      <c r="L88" s="284">
        <v>2704</v>
      </c>
      <c r="M88" s="285">
        <v>0.73714999999999997</v>
      </c>
    </row>
    <row r="89" spans="1:13" ht="15">
      <c r="A89" s="70"/>
      <c r="B89" s="282" t="s">
        <v>200</v>
      </c>
      <c r="C89" s="283" t="s">
        <v>201</v>
      </c>
      <c r="D89" s="283" t="s">
        <v>105</v>
      </c>
      <c r="E89" s="284">
        <v>1</v>
      </c>
      <c r="F89" s="284">
        <v>116614</v>
      </c>
      <c r="G89" s="284">
        <v>1</v>
      </c>
      <c r="H89" s="284">
        <v>3</v>
      </c>
      <c r="I89" s="284">
        <v>0</v>
      </c>
      <c r="J89" s="307">
        <v>1</v>
      </c>
      <c r="K89" s="307">
        <v>0</v>
      </c>
      <c r="L89" s="284">
        <v>8166</v>
      </c>
      <c r="M89" s="285">
        <v>0.40021000000000001</v>
      </c>
    </row>
    <row r="90" spans="1:13" ht="15">
      <c r="A90" s="70"/>
      <c r="B90" s="286" t="s">
        <v>202</v>
      </c>
      <c r="C90" s="287" t="s">
        <v>203</v>
      </c>
      <c r="D90" s="287" t="s">
        <v>105</v>
      </c>
      <c r="E90" s="288">
        <v>1</v>
      </c>
      <c r="F90" s="288">
        <v>78636</v>
      </c>
      <c r="G90" s="288">
        <v>1</v>
      </c>
      <c r="H90" s="288">
        <v>5</v>
      </c>
      <c r="I90" s="288">
        <v>1</v>
      </c>
      <c r="J90" s="309">
        <v>0</v>
      </c>
      <c r="K90" s="309">
        <v>0</v>
      </c>
      <c r="L90" s="288">
        <v>11918</v>
      </c>
      <c r="M90" s="289">
        <v>0.68420000000000003</v>
      </c>
    </row>
    <row r="91" spans="1:13" ht="14">
      <c r="A91" s="70"/>
      <c r="B91" s="279"/>
      <c r="C91" s="279"/>
      <c r="D91" s="279"/>
      <c r="E91" s="280"/>
      <c r="F91" s="280"/>
      <c r="G91" s="280"/>
      <c r="H91" s="280"/>
      <c r="I91" s="280"/>
      <c r="J91" s="279"/>
      <c r="K91" s="279"/>
      <c r="L91" s="280"/>
      <c r="M91" s="281"/>
    </row>
    <row r="92" spans="1:13" ht="14">
      <c r="A92" s="70"/>
      <c r="B92" s="310"/>
      <c r="C92" s="310"/>
      <c r="D92" s="310"/>
      <c r="E92" s="311"/>
      <c r="F92" s="311"/>
      <c r="G92" s="311"/>
      <c r="H92" s="311"/>
      <c r="I92" s="311"/>
      <c r="J92" s="310"/>
      <c r="K92" s="310"/>
      <c r="L92" s="311"/>
      <c r="M92" s="312"/>
    </row>
    <row r="93" spans="1:13" ht="14">
      <c r="A93" s="70"/>
      <c r="B93" s="270"/>
      <c r="C93" s="270"/>
      <c r="D93" s="270"/>
      <c r="E93" s="271"/>
      <c r="F93" s="271"/>
      <c r="G93" s="271"/>
      <c r="H93" s="271"/>
      <c r="I93" s="271"/>
      <c r="J93" s="270"/>
      <c r="K93" s="270"/>
      <c r="L93" s="271"/>
      <c r="M93" s="272"/>
    </row>
    <row r="94" spans="1:13" ht="14">
      <c r="A94" s="70"/>
      <c r="B94" s="270"/>
      <c r="C94" s="270"/>
      <c r="D94" s="270"/>
      <c r="E94" s="271"/>
      <c r="F94" s="271"/>
      <c r="G94" s="271"/>
      <c r="H94" s="271"/>
      <c r="I94" s="271"/>
      <c r="J94" s="270"/>
      <c r="K94" s="270"/>
      <c r="L94" s="271"/>
      <c r="M94" s="272"/>
    </row>
    <row r="95" spans="1:13" ht="15">
      <c r="A95" s="70"/>
      <c r="B95" s="421" t="s">
        <v>250</v>
      </c>
      <c r="C95" s="422"/>
      <c r="D95" s="511" t="s">
        <v>616</v>
      </c>
      <c r="E95" s="273"/>
      <c r="F95" s="273">
        <v>10705403</v>
      </c>
      <c r="G95" s="273">
        <v>73</v>
      </c>
      <c r="H95" s="273">
        <v>321</v>
      </c>
      <c r="I95" s="273">
        <v>26</v>
      </c>
      <c r="J95" s="273">
        <v>59</v>
      </c>
      <c r="K95" s="273">
        <v>20</v>
      </c>
      <c r="L95" s="273">
        <v>985303</v>
      </c>
      <c r="M95" s="274" t="s">
        <v>250</v>
      </c>
    </row>
    <row r="96" spans="1:13" ht="15">
      <c r="A96" s="70"/>
      <c r="B96" s="423" t="s">
        <v>250</v>
      </c>
      <c r="C96" s="420"/>
      <c r="D96" s="427" t="s">
        <v>251</v>
      </c>
      <c r="E96" s="291"/>
      <c r="F96" s="275">
        <v>127445.27380952</v>
      </c>
      <c r="G96" s="275">
        <v>0.86904761904761996</v>
      </c>
      <c r="H96" s="275">
        <v>3.8214285714286</v>
      </c>
      <c r="I96" s="275">
        <v>0.30952380952380998</v>
      </c>
      <c r="J96" s="275">
        <v>0.79729729729730003</v>
      </c>
      <c r="K96" s="275">
        <v>0.28571428571428997</v>
      </c>
      <c r="L96" s="275">
        <v>11729.797619048</v>
      </c>
      <c r="M96" s="276">
        <v>0.55831654761905003</v>
      </c>
    </row>
    <row r="97" spans="1:13" ht="15">
      <c r="A97" s="70"/>
      <c r="B97" s="423" t="s">
        <v>250</v>
      </c>
      <c r="C97" s="420"/>
      <c r="D97" s="427" t="s">
        <v>600</v>
      </c>
      <c r="E97" s="291"/>
      <c r="F97" s="275">
        <v>18680</v>
      </c>
      <c r="G97" s="275">
        <v>0</v>
      </c>
      <c r="H97" s="275">
        <v>0</v>
      </c>
      <c r="I97" s="275">
        <v>0</v>
      </c>
      <c r="J97" s="275">
        <v>0</v>
      </c>
      <c r="K97" s="275">
        <v>0</v>
      </c>
      <c r="L97" s="275">
        <v>2704</v>
      </c>
      <c r="M97" s="276">
        <v>0.26373000000000002</v>
      </c>
    </row>
    <row r="98" spans="1:13" ht="15">
      <c r="A98" s="70"/>
      <c r="B98" s="423" t="s">
        <v>250</v>
      </c>
      <c r="C98" s="420"/>
      <c r="D98" s="427" t="s">
        <v>252</v>
      </c>
      <c r="E98" s="291"/>
      <c r="F98" s="275">
        <v>43694</v>
      </c>
      <c r="G98" s="275">
        <v>1</v>
      </c>
      <c r="H98" s="275">
        <v>1</v>
      </c>
      <c r="I98" s="275">
        <v>0</v>
      </c>
      <c r="J98" s="275">
        <v>0</v>
      </c>
      <c r="K98" s="275">
        <v>0</v>
      </c>
      <c r="L98" s="275">
        <v>4950</v>
      </c>
      <c r="M98" s="276">
        <v>0.32724999999999999</v>
      </c>
    </row>
    <row r="99" spans="1:13" ht="15">
      <c r="A99" s="70"/>
      <c r="B99" s="423" t="s">
        <v>250</v>
      </c>
      <c r="C99" s="420"/>
      <c r="D99" s="427" t="s">
        <v>253</v>
      </c>
      <c r="E99" s="291"/>
      <c r="F99" s="275">
        <v>76672.5</v>
      </c>
      <c r="G99" s="275">
        <v>1</v>
      </c>
      <c r="H99" s="275">
        <v>3</v>
      </c>
      <c r="I99" s="275">
        <v>0</v>
      </c>
      <c r="J99" s="275">
        <v>1</v>
      </c>
      <c r="K99" s="275">
        <v>0</v>
      </c>
      <c r="L99" s="275">
        <v>9202</v>
      </c>
      <c r="M99" s="276">
        <v>0.49062499999999998</v>
      </c>
    </row>
    <row r="100" spans="1:13" ht="15">
      <c r="A100" s="70"/>
      <c r="B100" s="423" t="s">
        <v>250</v>
      </c>
      <c r="C100" s="420"/>
      <c r="D100" s="427" t="s">
        <v>254</v>
      </c>
      <c r="E100" s="291"/>
      <c r="F100" s="275">
        <v>147241</v>
      </c>
      <c r="G100" s="275">
        <v>1</v>
      </c>
      <c r="H100" s="275">
        <v>5</v>
      </c>
      <c r="I100" s="275">
        <v>1</v>
      </c>
      <c r="J100" s="275">
        <v>1</v>
      </c>
      <c r="K100" s="275">
        <v>0</v>
      </c>
      <c r="L100" s="275">
        <v>13424</v>
      </c>
      <c r="M100" s="276">
        <v>0.69423000000000001</v>
      </c>
    </row>
    <row r="101" spans="1:13" ht="15">
      <c r="A101" s="70"/>
      <c r="B101" s="424" t="s">
        <v>250</v>
      </c>
      <c r="C101" s="425"/>
      <c r="D101" s="428" t="s">
        <v>601</v>
      </c>
      <c r="E101" s="292"/>
      <c r="F101" s="277">
        <v>238599</v>
      </c>
      <c r="G101" s="277">
        <v>1</v>
      </c>
      <c r="H101" s="277">
        <v>7</v>
      </c>
      <c r="I101" s="277">
        <v>1</v>
      </c>
      <c r="J101" s="277">
        <v>2</v>
      </c>
      <c r="K101" s="277">
        <v>1</v>
      </c>
      <c r="L101" s="277">
        <v>24544</v>
      </c>
      <c r="M101" s="278">
        <v>1.0048699999999999</v>
      </c>
    </row>
  </sheetData>
  <autoFilter ref="B6:M6" xr:uid="{00000000-0001-0000-0000-000000000000}">
    <sortState xmlns:xlrd2="http://schemas.microsoft.com/office/spreadsheetml/2017/richdata2" ref="B7:M90">
      <sortCondition ref="C6:C90"/>
    </sortState>
  </autoFilter>
  <mergeCells count="4">
    <mergeCell ref="D2:G2"/>
    <mergeCell ref="D3:G3"/>
    <mergeCell ref="G5:K5"/>
    <mergeCell ref="B2:C3"/>
  </mergeCells>
  <pageMargins left="0.7" right="0.7" top="0.75" bottom="0.75" header="0.3" footer="0.3"/>
  <pageSetup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02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baseColWidth="10" defaultColWidth="11.5" defaultRowHeight="13"/>
  <cols>
    <col min="1" max="1" width="6.33203125" style="1" customWidth="1"/>
    <col min="2" max="2" width="13.33203125" style="1" customWidth="1"/>
    <col min="3" max="3" width="45.6640625" style="1" customWidth="1"/>
    <col min="4" max="4" width="18.5" style="1" customWidth="1"/>
    <col min="5" max="5" width="13" style="1" customWidth="1"/>
    <col min="6" max="6" width="15.83203125" style="1" customWidth="1"/>
    <col min="7" max="7" width="16.5" style="1" customWidth="1"/>
    <col min="8" max="8" width="13.5" style="1" customWidth="1"/>
    <col min="9" max="9" width="16.6640625" style="1" customWidth="1"/>
    <col min="10" max="10" width="14.83203125" style="1" customWidth="1"/>
    <col min="11" max="11" width="15.5" style="1" customWidth="1"/>
    <col min="12" max="12" width="16" style="1" customWidth="1"/>
    <col min="13" max="16384" width="11.5" style="1"/>
  </cols>
  <sheetData>
    <row r="2" spans="1:12">
      <c r="B2" s="642" t="s">
        <v>587</v>
      </c>
      <c r="C2" s="642"/>
    </row>
    <row r="3" spans="1:12" ht="16.5" customHeight="1">
      <c r="B3" s="642"/>
      <c r="C3" s="642"/>
      <c r="D3" s="640"/>
      <c r="E3" s="640"/>
      <c r="F3" s="24"/>
      <c r="I3" s="25"/>
      <c r="J3" s="25"/>
      <c r="K3" s="25"/>
      <c r="L3" s="26"/>
    </row>
    <row r="4" spans="1:12" ht="26" customHeight="1" thickBot="1">
      <c r="B4" s="259" t="s">
        <v>64</v>
      </c>
      <c r="C4" s="23"/>
      <c r="D4" s="641"/>
      <c r="E4" s="641"/>
      <c r="F4" s="641"/>
      <c r="I4" s="25"/>
      <c r="J4" s="25"/>
      <c r="K4" s="25"/>
      <c r="L4" s="27"/>
    </row>
    <row r="5" spans="1:12" s="22" customFormat="1" ht="16">
      <c r="B5" s="82"/>
      <c r="C5" s="73"/>
      <c r="D5" s="73"/>
      <c r="E5" s="74"/>
      <c r="F5" s="74" t="s">
        <v>255</v>
      </c>
      <c r="G5" s="74" t="s">
        <v>6</v>
      </c>
      <c r="H5" s="74"/>
      <c r="I5" s="74"/>
      <c r="J5" s="74" t="s">
        <v>256</v>
      </c>
      <c r="K5" s="75" t="s">
        <v>257</v>
      </c>
      <c r="L5" s="76"/>
    </row>
    <row r="6" spans="1:12" s="22" customFormat="1" ht="17">
      <c r="B6" s="83" t="s">
        <v>65</v>
      </c>
      <c r="C6" s="34" t="s">
        <v>66</v>
      </c>
      <c r="D6" s="77" t="s">
        <v>47</v>
      </c>
      <c r="E6" s="78" t="s">
        <v>255</v>
      </c>
      <c r="F6" s="78" t="s">
        <v>258</v>
      </c>
      <c r="G6" s="78" t="s">
        <v>255</v>
      </c>
      <c r="H6" s="78" t="s">
        <v>38</v>
      </c>
      <c r="I6" s="78" t="s">
        <v>6</v>
      </c>
      <c r="J6" s="79">
        <v>25000</v>
      </c>
      <c r="K6" s="80" t="s">
        <v>259</v>
      </c>
      <c r="L6" s="81" t="s">
        <v>260</v>
      </c>
    </row>
    <row r="7" spans="1:12" s="22" customFormat="1" ht="17">
      <c r="B7" s="104"/>
      <c r="C7" s="49"/>
      <c r="D7" s="34" t="s">
        <v>71</v>
      </c>
      <c r="E7" s="78" t="s">
        <v>261</v>
      </c>
      <c r="F7" s="78" t="s">
        <v>262</v>
      </c>
      <c r="G7" s="78" t="s">
        <v>258</v>
      </c>
      <c r="H7" s="78" t="s">
        <v>263</v>
      </c>
      <c r="I7" s="78" t="s">
        <v>61</v>
      </c>
      <c r="J7" s="78" t="s">
        <v>264</v>
      </c>
      <c r="K7" s="80" t="s">
        <v>261</v>
      </c>
      <c r="L7" s="81" t="s">
        <v>53</v>
      </c>
    </row>
    <row r="8" spans="1:12" ht="14">
      <c r="A8" s="70"/>
      <c r="B8" s="313" t="s">
        <v>227</v>
      </c>
      <c r="C8" s="314" t="s">
        <v>228</v>
      </c>
      <c r="D8" s="314" t="s">
        <v>105</v>
      </c>
      <c r="E8" s="315">
        <v>11</v>
      </c>
      <c r="F8" s="315">
        <v>0</v>
      </c>
      <c r="G8" s="315">
        <v>11</v>
      </c>
      <c r="H8" s="315">
        <v>37.380000000000003</v>
      </c>
      <c r="I8" s="315">
        <v>48.38</v>
      </c>
      <c r="J8" s="315">
        <v>6.9668000000000001</v>
      </c>
      <c r="K8" s="316">
        <v>0.2273667</v>
      </c>
      <c r="L8" s="317">
        <v>1753</v>
      </c>
    </row>
    <row r="9" spans="1:12" ht="14">
      <c r="A9" s="70"/>
      <c r="B9" s="318" t="s">
        <v>78</v>
      </c>
      <c r="C9" s="319" t="s">
        <v>79</v>
      </c>
      <c r="D9" s="319" t="s">
        <v>80</v>
      </c>
      <c r="E9" s="320">
        <v>2</v>
      </c>
      <c r="F9" s="320">
        <v>1</v>
      </c>
      <c r="G9" s="320">
        <v>3</v>
      </c>
      <c r="H9" s="320">
        <v>20.46</v>
      </c>
      <c r="I9" s="320">
        <v>23.46</v>
      </c>
      <c r="J9" s="320">
        <v>9.1753900000000002</v>
      </c>
      <c r="K9" s="321">
        <v>8.5251499999999994E-2</v>
      </c>
      <c r="L9" s="322">
        <v>125</v>
      </c>
    </row>
    <row r="10" spans="1:12" ht="14">
      <c r="A10" s="70"/>
      <c r="B10" s="318" t="s">
        <v>103</v>
      </c>
      <c r="C10" s="319" t="s">
        <v>104</v>
      </c>
      <c r="D10" s="319" t="s">
        <v>105</v>
      </c>
      <c r="E10" s="320">
        <v>1</v>
      </c>
      <c r="F10" s="320">
        <v>0</v>
      </c>
      <c r="G10" s="320">
        <v>1</v>
      </c>
      <c r="H10" s="320">
        <v>10.65</v>
      </c>
      <c r="I10" s="320">
        <v>11.65</v>
      </c>
      <c r="J10" s="320">
        <v>8.0389199999999992</v>
      </c>
      <c r="K10" s="321">
        <v>8.5836899999999994E-2</v>
      </c>
      <c r="L10" s="322">
        <v>0</v>
      </c>
    </row>
    <row r="11" spans="1:12" ht="14">
      <c r="A11" s="70"/>
      <c r="B11" s="318" t="s">
        <v>81</v>
      </c>
      <c r="C11" s="319" t="s">
        <v>82</v>
      </c>
      <c r="D11" s="319" t="s">
        <v>80</v>
      </c>
      <c r="E11" s="320">
        <v>11</v>
      </c>
      <c r="F11" s="320">
        <v>2</v>
      </c>
      <c r="G11" s="320">
        <v>13</v>
      </c>
      <c r="H11" s="320">
        <v>34.18</v>
      </c>
      <c r="I11" s="320">
        <v>47.18</v>
      </c>
      <c r="J11" s="320">
        <v>8.0106800000000007</v>
      </c>
      <c r="K11" s="321">
        <v>0.23314960000000001</v>
      </c>
      <c r="L11" s="322">
        <v>3932</v>
      </c>
    </row>
    <row r="12" spans="1:12" ht="14">
      <c r="A12" s="70"/>
      <c r="B12" s="318" t="s">
        <v>83</v>
      </c>
      <c r="C12" s="319" t="s">
        <v>84</v>
      </c>
      <c r="D12" s="319" t="s">
        <v>80</v>
      </c>
      <c r="E12" s="320">
        <v>2</v>
      </c>
      <c r="F12" s="320">
        <v>1</v>
      </c>
      <c r="G12" s="320">
        <v>3</v>
      </c>
      <c r="H12" s="320">
        <v>17</v>
      </c>
      <c r="I12" s="320">
        <v>20</v>
      </c>
      <c r="J12" s="320">
        <v>9.8728400000000001</v>
      </c>
      <c r="K12" s="321">
        <v>0.1</v>
      </c>
      <c r="L12" s="322">
        <v>0</v>
      </c>
    </row>
    <row r="13" spans="1:12" ht="14">
      <c r="A13" s="70"/>
      <c r="B13" s="318" t="s">
        <v>85</v>
      </c>
      <c r="C13" s="319" t="s">
        <v>86</v>
      </c>
      <c r="D13" s="319" t="s">
        <v>80</v>
      </c>
      <c r="E13" s="320">
        <v>1</v>
      </c>
      <c r="F13" s="320">
        <v>0</v>
      </c>
      <c r="G13" s="320">
        <v>1</v>
      </c>
      <c r="H13" s="320">
        <v>15.65</v>
      </c>
      <c r="I13" s="320">
        <v>16.649999999999999</v>
      </c>
      <c r="J13" s="320">
        <v>6.9083699999999997</v>
      </c>
      <c r="K13" s="321">
        <v>6.0060099999999998E-2</v>
      </c>
      <c r="L13" s="322">
        <v>538</v>
      </c>
    </row>
    <row r="14" spans="1:12" ht="14">
      <c r="A14" s="70"/>
      <c r="B14" s="318" t="s">
        <v>106</v>
      </c>
      <c r="C14" s="319" t="s">
        <v>107</v>
      </c>
      <c r="D14" s="319" t="s">
        <v>105</v>
      </c>
      <c r="E14" s="320">
        <v>1</v>
      </c>
      <c r="F14" s="320">
        <v>0</v>
      </c>
      <c r="G14" s="320">
        <v>1</v>
      </c>
      <c r="H14" s="320">
        <v>9.26</v>
      </c>
      <c r="I14" s="320">
        <v>10.26</v>
      </c>
      <c r="J14" s="320">
        <v>8.84239</v>
      </c>
      <c r="K14" s="321">
        <v>9.7465899999999994E-2</v>
      </c>
      <c r="L14" s="322">
        <v>122</v>
      </c>
    </row>
    <row r="15" spans="1:12" ht="14">
      <c r="A15" s="70"/>
      <c r="B15" s="318" t="s">
        <v>164</v>
      </c>
      <c r="C15" s="319" t="s">
        <v>165</v>
      </c>
      <c r="D15" s="319" t="s">
        <v>105</v>
      </c>
      <c r="E15" s="320">
        <v>6.9</v>
      </c>
      <c r="F15" s="320">
        <v>0</v>
      </c>
      <c r="G15" s="320">
        <v>6.9</v>
      </c>
      <c r="H15" s="320">
        <v>20.79</v>
      </c>
      <c r="I15" s="320">
        <v>27.69</v>
      </c>
      <c r="J15" s="320">
        <v>7.61233</v>
      </c>
      <c r="K15" s="321">
        <v>0.2491874</v>
      </c>
      <c r="L15" s="322">
        <v>0</v>
      </c>
    </row>
    <row r="16" spans="1:12" ht="14">
      <c r="A16" s="70"/>
      <c r="B16" s="318" t="s">
        <v>108</v>
      </c>
      <c r="C16" s="319" t="s">
        <v>109</v>
      </c>
      <c r="D16" s="319" t="s">
        <v>105</v>
      </c>
      <c r="E16" s="320">
        <v>2</v>
      </c>
      <c r="F16" s="320">
        <v>0</v>
      </c>
      <c r="G16" s="320">
        <v>2</v>
      </c>
      <c r="H16" s="320">
        <v>18</v>
      </c>
      <c r="I16" s="320">
        <v>20</v>
      </c>
      <c r="J16" s="320">
        <v>3.2783699999999998</v>
      </c>
      <c r="K16" s="321">
        <v>0.1</v>
      </c>
      <c r="L16" s="322">
        <v>10041</v>
      </c>
    </row>
    <row r="17" spans="1:12" ht="14">
      <c r="A17" s="70"/>
      <c r="B17" s="318" t="s">
        <v>110</v>
      </c>
      <c r="C17" s="319" t="s">
        <v>111</v>
      </c>
      <c r="D17" s="319" t="s">
        <v>105</v>
      </c>
      <c r="E17" s="320">
        <v>20</v>
      </c>
      <c r="F17" s="320">
        <v>2</v>
      </c>
      <c r="G17" s="320">
        <v>22</v>
      </c>
      <c r="H17" s="320">
        <v>55.93</v>
      </c>
      <c r="I17" s="320">
        <v>77.930000000000007</v>
      </c>
      <c r="J17" s="320">
        <v>7.1259300000000003</v>
      </c>
      <c r="K17" s="321">
        <v>0.2566406</v>
      </c>
      <c r="L17" s="322">
        <v>0</v>
      </c>
    </row>
    <row r="18" spans="1:12" ht="14">
      <c r="A18" s="70"/>
      <c r="B18" s="318" t="s">
        <v>112</v>
      </c>
      <c r="C18" s="319" t="s">
        <v>113</v>
      </c>
      <c r="D18" s="319" t="s">
        <v>105</v>
      </c>
      <c r="E18" s="320">
        <v>4</v>
      </c>
      <c r="F18" s="320">
        <v>3</v>
      </c>
      <c r="G18" s="320">
        <v>7</v>
      </c>
      <c r="H18" s="320">
        <v>17.399999999999999</v>
      </c>
      <c r="I18" s="320">
        <v>24.4</v>
      </c>
      <c r="J18" s="320">
        <v>6.8542399999999999</v>
      </c>
      <c r="K18" s="321">
        <v>0.16393440000000001</v>
      </c>
      <c r="L18" s="322">
        <v>1645</v>
      </c>
    </row>
    <row r="19" spans="1:12" ht="14">
      <c r="A19" s="70"/>
      <c r="B19" s="318" t="s">
        <v>114</v>
      </c>
      <c r="C19" s="319" t="s">
        <v>115</v>
      </c>
      <c r="D19" s="319" t="s">
        <v>105</v>
      </c>
      <c r="E19" s="320">
        <v>12</v>
      </c>
      <c r="F19" s="320">
        <v>0</v>
      </c>
      <c r="G19" s="320">
        <v>12</v>
      </c>
      <c r="H19" s="320">
        <v>45.35</v>
      </c>
      <c r="I19" s="320">
        <v>57.35</v>
      </c>
      <c r="J19" s="320">
        <v>6.0090399999999997</v>
      </c>
      <c r="K19" s="321">
        <v>0.2092415</v>
      </c>
      <c r="L19" s="322">
        <v>3886</v>
      </c>
    </row>
    <row r="20" spans="1:12" ht="14">
      <c r="A20" s="70"/>
      <c r="B20" s="318" t="s">
        <v>116</v>
      </c>
      <c r="C20" s="319" t="s">
        <v>117</v>
      </c>
      <c r="D20" s="319" t="s">
        <v>105</v>
      </c>
      <c r="E20" s="320">
        <v>3</v>
      </c>
      <c r="F20" s="320">
        <v>2</v>
      </c>
      <c r="G20" s="320">
        <v>5</v>
      </c>
      <c r="H20" s="320">
        <v>21</v>
      </c>
      <c r="I20" s="320">
        <v>26</v>
      </c>
      <c r="J20" s="320">
        <v>7.9702799999999998</v>
      </c>
      <c r="K20" s="321">
        <v>0.1153846</v>
      </c>
      <c r="L20" s="322">
        <v>0</v>
      </c>
    </row>
    <row r="21" spans="1:12" ht="15">
      <c r="A21" s="70"/>
      <c r="B21" s="318" t="s">
        <v>248</v>
      </c>
      <c r="C21" s="283" t="s">
        <v>615</v>
      </c>
      <c r="D21" s="319" t="s">
        <v>105</v>
      </c>
      <c r="E21" s="320">
        <v>1</v>
      </c>
      <c r="F21" s="320">
        <v>0</v>
      </c>
      <c r="G21" s="320">
        <v>1</v>
      </c>
      <c r="H21" s="320">
        <v>25.2</v>
      </c>
      <c r="I21" s="320">
        <v>26.2</v>
      </c>
      <c r="J21" s="320">
        <v>9.3945900000000009</v>
      </c>
      <c r="K21" s="321">
        <v>3.8167899999999998E-2</v>
      </c>
      <c r="L21" s="322">
        <v>0</v>
      </c>
    </row>
    <row r="22" spans="1:12" ht="14">
      <c r="A22" s="70"/>
      <c r="B22" s="318" t="s">
        <v>235</v>
      </c>
      <c r="C22" s="319" t="s">
        <v>236</v>
      </c>
      <c r="D22" s="319" t="s">
        <v>105</v>
      </c>
      <c r="E22" s="320">
        <v>1</v>
      </c>
      <c r="F22" s="320">
        <v>0</v>
      </c>
      <c r="G22" s="320">
        <v>1</v>
      </c>
      <c r="H22" s="320">
        <v>8</v>
      </c>
      <c r="I22" s="320">
        <v>9</v>
      </c>
      <c r="J22" s="320">
        <v>10.145189999999999</v>
      </c>
      <c r="K22" s="321">
        <v>0.1111111</v>
      </c>
      <c r="L22" s="322">
        <v>225</v>
      </c>
    </row>
    <row r="23" spans="1:12" ht="14">
      <c r="A23" s="70"/>
      <c r="B23" s="318" t="s">
        <v>118</v>
      </c>
      <c r="C23" s="319" t="s">
        <v>119</v>
      </c>
      <c r="D23" s="319" t="s">
        <v>105</v>
      </c>
      <c r="E23" s="320">
        <v>14</v>
      </c>
      <c r="F23" s="320">
        <v>0</v>
      </c>
      <c r="G23" s="320">
        <v>14</v>
      </c>
      <c r="H23" s="320">
        <v>21.8</v>
      </c>
      <c r="I23" s="320">
        <v>35.799999999999997</v>
      </c>
      <c r="J23" s="320">
        <v>7.4587700000000003</v>
      </c>
      <c r="K23" s="321">
        <v>0.39106150000000001</v>
      </c>
      <c r="L23" s="322">
        <v>2356</v>
      </c>
    </row>
    <row r="24" spans="1:12" ht="14">
      <c r="A24" s="70"/>
      <c r="B24" s="318" t="s">
        <v>204</v>
      </c>
      <c r="C24" s="319" t="s">
        <v>205</v>
      </c>
      <c r="D24" s="319" t="s">
        <v>206</v>
      </c>
      <c r="E24" s="320">
        <v>7</v>
      </c>
      <c r="F24" s="320">
        <v>1</v>
      </c>
      <c r="G24" s="320">
        <v>8</v>
      </c>
      <c r="H24" s="320">
        <v>28.66</v>
      </c>
      <c r="I24" s="320">
        <v>36.659999999999997</v>
      </c>
      <c r="J24" s="320">
        <v>14.735910000000001</v>
      </c>
      <c r="K24" s="321">
        <v>0.1909438</v>
      </c>
      <c r="L24" s="322">
        <v>2737</v>
      </c>
    </row>
    <row r="25" spans="1:12" ht="14">
      <c r="A25" s="70"/>
      <c r="B25" s="318" t="s">
        <v>162</v>
      </c>
      <c r="C25" s="319" t="s">
        <v>163</v>
      </c>
      <c r="D25" s="319" t="s">
        <v>105</v>
      </c>
      <c r="E25" s="320">
        <v>70</v>
      </c>
      <c r="F25" s="320">
        <v>0</v>
      </c>
      <c r="G25" s="320">
        <v>70</v>
      </c>
      <c r="H25" s="320">
        <v>385</v>
      </c>
      <c r="I25" s="320">
        <v>455</v>
      </c>
      <c r="J25" s="320">
        <v>9.9484899999999996</v>
      </c>
      <c r="K25" s="321">
        <v>0.15384619999999999</v>
      </c>
      <c r="L25" s="322">
        <v>31215</v>
      </c>
    </row>
    <row r="26" spans="1:12" ht="14">
      <c r="A26" s="70"/>
      <c r="B26" s="318" t="s">
        <v>229</v>
      </c>
      <c r="C26" s="319" t="s">
        <v>230</v>
      </c>
      <c r="D26" s="319" t="s">
        <v>105</v>
      </c>
      <c r="E26" s="320">
        <v>5</v>
      </c>
      <c r="F26" s="320">
        <v>0</v>
      </c>
      <c r="G26" s="320">
        <v>5</v>
      </c>
      <c r="H26" s="320">
        <v>13</v>
      </c>
      <c r="I26" s="320">
        <v>18</v>
      </c>
      <c r="J26" s="320">
        <v>5.6902200000000001</v>
      </c>
      <c r="K26" s="321">
        <v>0.27777780000000002</v>
      </c>
      <c r="L26" s="322">
        <v>381</v>
      </c>
    </row>
    <row r="27" spans="1:12" ht="14">
      <c r="A27" s="70"/>
      <c r="B27" s="318" t="s">
        <v>120</v>
      </c>
      <c r="C27" s="319" t="s">
        <v>121</v>
      </c>
      <c r="D27" s="319" t="s">
        <v>105</v>
      </c>
      <c r="E27" s="320">
        <v>5</v>
      </c>
      <c r="F27" s="320">
        <v>0</v>
      </c>
      <c r="G27" s="320">
        <v>5</v>
      </c>
      <c r="H27" s="320">
        <v>14.25</v>
      </c>
      <c r="I27" s="320">
        <v>19.25</v>
      </c>
      <c r="J27" s="320">
        <v>5.3658200000000003</v>
      </c>
      <c r="K27" s="321">
        <v>0.25974029999999998</v>
      </c>
      <c r="L27" s="322">
        <v>182</v>
      </c>
    </row>
    <row r="28" spans="1:12" ht="14">
      <c r="A28" s="70"/>
      <c r="B28" s="318" t="s">
        <v>122</v>
      </c>
      <c r="C28" s="319" t="s">
        <v>123</v>
      </c>
      <c r="D28" s="319" t="s">
        <v>105</v>
      </c>
      <c r="E28" s="320">
        <v>1.9</v>
      </c>
      <c r="F28" s="320">
        <v>0</v>
      </c>
      <c r="G28" s="320">
        <v>1.9</v>
      </c>
      <c r="H28" s="320">
        <v>22</v>
      </c>
      <c r="I28" s="320">
        <v>23.9</v>
      </c>
      <c r="J28" s="320">
        <v>11.93782</v>
      </c>
      <c r="K28" s="321">
        <v>7.9497899999999996E-2</v>
      </c>
      <c r="L28" s="322">
        <v>21</v>
      </c>
    </row>
    <row r="29" spans="1:12" ht="14">
      <c r="A29" s="70"/>
      <c r="B29" s="318" t="s">
        <v>87</v>
      </c>
      <c r="C29" s="319" t="s">
        <v>88</v>
      </c>
      <c r="D29" s="319" t="s">
        <v>80</v>
      </c>
      <c r="E29" s="320">
        <v>4</v>
      </c>
      <c r="F29" s="320">
        <v>5</v>
      </c>
      <c r="G29" s="320">
        <v>9</v>
      </c>
      <c r="H29" s="320">
        <v>30.48</v>
      </c>
      <c r="I29" s="320">
        <v>39.479999999999997</v>
      </c>
      <c r="J29" s="320">
        <v>8.5521200000000004</v>
      </c>
      <c r="K29" s="321">
        <v>0.10131709999999999</v>
      </c>
      <c r="L29" s="322">
        <v>4506</v>
      </c>
    </row>
    <row r="30" spans="1:12" ht="14">
      <c r="A30" s="70"/>
      <c r="B30" s="318" t="s">
        <v>124</v>
      </c>
      <c r="C30" s="319" t="s">
        <v>125</v>
      </c>
      <c r="D30" s="319" t="s">
        <v>105</v>
      </c>
      <c r="E30" s="320">
        <v>46</v>
      </c>
      <c r="F30" s="320">
        <v>0</v>
      </c>
      <c r="G30" s="320">
        <v>46</v>
      </c>
      <c r="H30" s="320">
        <v>101.53</v>
      </c>
      <c r="I30" s="320">
        <v>147.53</v>
      </c>
      <c r="J30" s="320">
        <v>10.823980000000001</v>
      </c>
      <c r="K30" s="321">
        <v>0.31180099999999999</v>
      </c>
      <c r="L30" s="322">
        <v>1765</v>
      </c>
    </row>
    <row r="31" spans="1:12" ht="14">
      <c r="A31" s="70"/>
      <c r="B31" s="318" t="s">
        <v>126</v>
      </c>
      <c r="C31" s="319" t="s">
        <v>127</v>
      </c>
      <c r="D31" s="319" t="s">
        <v>105</v>
      </c>
      <c r="E31" s="320">
        <v>9</v>
      </c>
      <c r="F31" s="320">
        <v>0</v>
      </c>
      <c r="G31" s="320">
        <v>9</v>
      </c>
      <c r="H31" s="320">
        <v>52.03</v>
      </c>
      <c r="I31" s="320">
        <v>61.03</v>
      </c>
      <c r="J31" s="320">
        <v>9.1277000000000008</v>
      </c>
      <c r="K31" s="321">
        <v>0.1474685</v>
      </c>
      <c r="L31" s="322">
        <v>1790</v>
      </c>
    </row>
    <row r="32" spans="1:12" ht="14">
      <c r="A32" s="70"/>
      <c r="B32" s="318" t="s">
        <v>128</v>
      </c>
      <c r="C32" s="319" t="s">
        <v>129</v>
      </c>
      <c r="D32" s="319" t="s">
        <v>105</v>
      </c>
      <c r="E32" s="320">
        <v>3.75</v>
      </c>
      <c r="F32" s="320">
        <v>2.81</v>
      </c>
      <c r="G32" s="320">
        <v>6.56</v>
      </c>
      <c r="H32" s="320">
        <v>7.87</v>
      </c>
      <c r="I32" s="320">
        <v>14.43</v>
      </c>
      <c r="J32" s="320">
        <v>8.2562800000000003</v>
      </c>
      <c r="K32" s="321">
        <v>0.25987529999999998</v>
      </c>
      <c r="L32" s="322">
        <v>751</v>
      </c>
    </row>
    <row r="33" spans="1:12" ht="14">
      <c r="A33" s="70"/>
      <c r="B33" s="318" t="s">
        <v>130</v>
      </c>
      <c r="C33" s="319" t="s">
        <v>131</v>
      </c>
      <c r="D33" s="319" t="s">
        <v>105</v>
      </c>
      <c r="E33" s="320">
        <v>1</v>
      </c>
      <c r="F33" s="320">
        <v>1</v>
      </c>
      <c r="G33" s="320">
        <v>2</v>
      </c>
      <c r="H33" s="320">
        <v>7</v>
      </c>
      <c r="I33" s="320">
        <v>9</v>
      </c>
      <c r="J33" s="320">
        <v>4.61747</v>
      </c>
      <c r="K33" s="321">
        <v>0.1111111</v>
      </c>
      <c r="L33" s="322">
        <v>175</v>
      </c>
    </row>
    <row r="34" spans="1:12" ht="14">
      <c r="A34" s="70"/>
      <c r="B34" s="318" t="s">
        <v>132</v>
      </c>
      <c r="C34" s="319" t="s">
        <v>133</v>
      </c>
      <c r="D34" s="319" t="s">
        <v>105</v>
      </c>
      <c r="E34" s="320">
        <v>62.67</v>
      </c>
      <c r="F34" s="320">
        <v>0.94</v>
      </c>
      <c r="G34" s="320">
        <v>63.61</v>
      </c>
      <c r="H34" s="320">
        <v>88.52</v>
      </c>
      <c r="I34" s="320">
        <v>152.13</v>
      </c>
      <c r="J34" s="320">
        <v>11.47444</v>
      </c>
      <c r="K34" s="321">
        <v>0.41195029999999999</v>
      </c>
      <c r="L34" s="322">
        <v>1414</v>
      </c>
    </row>
    <row r="35" spans="1:12" ht="14">
      <c r="A35" s="70"/>
      <c r="B35" s="318" t="s">
        <v>89</v>
      </c>
      <c r="C35" s="319" t="s">
        <v>90</v>
      </c>
      <c r="D35" s="319" t="s">
        <v>80</v>
      </c>
      <c r="E35" s="320">
        <v>3.75</v>
      </c>
      <c r="F35" s="320">
        <v>0.94</v>
      </c>
      <c r="G35" s="320">
        <v>4.6900000000000004</v>
      </c>
      <c r="H35" s="320">
        <v>36.99</v>
      </c>
      <c r="I35" s="320">
        <v>41.68</v>
      </c>
      <c r="J35" s="320">
        <v>8.6523299999999992</v>
      </c>
      <c r="K35" s="321">
        <v>8.9971200000000001E-2</v>
      </c>
      <c r="L35" s="322">
        <v>813</v>
      </c>
    </row>
    <row r="36" spans="1:12" ht="14">
      <c r="A36" s="70"/>
      <c r="B36" s="318" t="s">
        <v>134</v>
      </c>
      <c r="C36" s="319" t="s">
        <v>135</v>
      </c>
      <c r="D36" s="319" t="s">
        <v>105</v>
      </c>
      <c r="E36" s="320">
        <v>2</v>
      </c>
      <c r="F36" s="320">
        <v>0</v>
      </c>
      <c r="G36" s="320">
        <v>2</v>
      </c>
      <c r="H36" s="320">
        <v>9.6</v>
      </c>
      <c r="I36" s="320">
        <v>11.6</v>
      </c>
      <c r="J36" s="320">
        <v>6.0108600000000001</v>
      </c>
      <c r="K36" s="321">
        <v>0.17241380000000001</v>
      </c>
      <c r="L36" s="322">
        <v>122</v>
      </c>
    </row>
    <row r="37" spans="1:12" ht="14">
      <c r="A37" s="70"/>
      <c r="B37" s="318" t="s">
        <v>207</v>
      </c>
      <c r="C37" s="319" t="s">
        <v>208</v>
      </c>
      <c r="D37" s="319" t="s">
        <v>206</v>
      </c>
      <c r="E37" s="320">
        <v>2</v>
      </c>
      <c r="F37" s="320">
        <v>0</v>
      </c>
      <c r="G37" s="320">
        <v>2</v>
      </c>
      <c r="H37" s="320">
        <v>1.7</v>
      </c>
      <c r="I37" s="320">
        <v>3.7</v>
      </c>
      <c r="J37" s="320">
        <v>20.661159999999999</v>
      </c>
      <c r="K37" s="321">
        <v>0.54054049999999998</v>
      </c>
      <c r="L37" s="322">
        <v>100</v>
      </c>
    </row>
    <row r="38" spans="1:12" ht="14">
      <c r="A38" s="70"/>
      <c r="B38" s="318" t="s">
        <v>91</v>
      </c>
      <c r="C38" s="319" t="s">
        <v>92</v>
      </c>
      <c r="D38" s="319" t="s">
        <v>80</v>
      </c>
      <c r="E38" s="320">
        <v>7</v>
      </c>
      <c r="F38" s="320">
        <v>0</v>
      </c>
      <c r="G38" s="320">
        <v>7</v>
      </c>
      <c r="H38" s="320">
        <v>55.2</v>
      </c>
      <c r="I38" s="320">
        <v>62.2</v>
      </c>
      <c r="J38" s="320">
        <v>16.4175</v>
      </c>
      <c r="K38" s="321">
        <v>0.11254020000000001</v>
      </c>
      <c r="L38" s="322">
        <v>3086</v>
      </c>
    </row>
    <row r="39" spans="1:12" ht="14">
      <c r="A39" s="70"/>
      <c r="B39" s="318" t="s">
        <v>136</v>
      </c>
      <c r="C39" s="319" t="s">
        <v>137</v>
      </c>
      <c r="D39" s="319" t="s">
        <v>105</v>
      </c>
      <c r="E39" s="320">
        <v>46.5</v>
      </c>
      <c r="F39" s="320">
        <v>0</v>
      </c>
      <c r="G39" s="320">
        <v>46.5</v>
      </c>
      <c r="H39" s="320">
        <v>60.15</v>
      </c>
      <c r="I39" s="320">
        <v>106.65</v>
      </c>
      <c r="J39" s="320">
        <v>6.8288200000000003</v>
      </c>
      <c r="K39" s="321">
        <v>0.43600559999999999</v>
      </c>
      <c r="L39" s="322">
        <v>4912</v>
      </c>
    </row>
    <row r="40" spans="1:12" ht="14">
      <c r="A40" s="70"/>
      <c r="B40" s="318" t="s">
        <v>138</v>
      </c>
      <c r="C40" s="319" t="s">
        <v>139</v>
      </c>
      <c r="D40" s="319" t="s">
        <v>105</v>
      </c>
      <c r="E40" s="320">
        <v>3</v>
      </c>
      <c r="F40" s="320">
        <v>0</v>
      </c>
      <c r="G40" s="320">
        <v>3</v>
      </c>
      <c r="H40" s="320">
        <v>12.6</v>
      </c>
      <c r="I40" s="320">
        <v>15.6</v>
      </c>
      <c r="J40" s="320">
        <v>5.2202500000000001</v>
      </c>
      <c r="K40" s="321">
        <v>0.1923077</v>
      </c>
      <c r="L40" s="322">
        <v>0</v>
      </c>
    </row>
    <row r="41" spans="1:12" ht="14">
      <c r="A41" s="70"/>
      <c r="B41" s="318" t="s">
        <v>231</v>
      </c>
      <c r="C41" s="319" t="s">
        <v>232</v>
      </c>
      <c r="D41" s="319" t="s">
        <v>105</v>
      </c>
      <c r="E41" s="320">
        <v>15</v>
      </c>
      <c r="F41" s="320">
        <v>1</v>
      </c>
      <c r="G41" s="320">
        <v>16</v>
      </c>
      <c r="H41" s="320">
        <v>42.6</v>
      </c>
      <c r="I41" s="320">
        <v>58.6</v>
      </c>
      <c r="J41" s="320">
        <v>6.1977000000000002</v>
      </c>
      <c r="K41" s="321">
        <v>0.2559727</v>
      </c>
      <c r="L41" s="322">
        <v>4204</v>
      </c>
    </row>
    <row r="42" spans="1:12" ht="14">
      <c r="A42" s="70"/>
      <c r="B42" s="318" t="s">
        <v>219</v>
      </c>
      <c r="C42" s="319" t="s">
        <v>220</v>
      </c>
      <c r="D42" s="319" t="s">
        <v>206</v>
      </c>
      <c r="E42" s="320">
        <v>1</v>
      </c>
      <c r="F42" s="320">
        <v>0</v>
      </c>
      <c r="G42" s="320">
        <v>1</v>
      </c>
      <c r="H42" s="320">
        <v>7.06</v>
      </c>
      <c r="I42" s="320">
        <v>8.06</v>
      </c>
      <c r="J42" s="320">
        <v>20.859210000000001</v>
      </c>
      <c r="K42" s="321">
        <v>0.1240695</v>
      </c>
      <c r="L42" s="322">
        <v>232</v>
      </c>
    </row>
    <row r="43" spans="1:12" ht="14">
      <c r="A43" s="70"/>
      <c r="B43" s="318" t="s">
        <v>243</v>
      </c>
      <c r="C43" s="319" t="s">
        <v>244</v>
      </c>
      <c r="D43" s="319" t="s">
        <v>206</v>
      </c>
      <c r="E43" s="320">
        <v>1</v>
      </c>
      <c r="F43" s="320">
        <v>0</v>
      </c>
      <c r="G43" s="320">
        <v>1</v>
      </c>
      <c r="H43" s="320">
        <v>2</v>
      </c>
      <c r="I43" s="320">
        <v>3</v>
      </c>
      <c r="J43" s="320">
        <v>7.9072199999999997</v>
      </c>
      <c r="K43" s="321">
        <v>0.3333333</v>
      </c>
      <c r="L43" s="323">
        <v>0</v>
      </c>
    </row>
    <row r="44" spans="1:12" ht="14">
      <c r="A44" s="70"/>
      <c r="B44" s="318" t="s">
        <v>245</v>
      </c>
      <c r="C44" s="319" t="s">
        <v>246</v>
      </c>
      <c r="D44" s="319" t="s">
        <v>247</v>
      </c>
      <c r="E44" s="320">
        <v>1</v>
      </c>
      <c r="F44" s="320">
        <v>0</v>
      </c>
      <c r="G44" s="320">
        <v>1</v>
      </c>
      <c r="H44" s="320">
        <v>3.5</v>
      </c>
      <c r="I44" s="320">
        <v>4.5</v>
      </c>
      <c r="J44" s="320">
        <v>6.0389699999999999</v>
      </c>
      <c r="K44" s="321">
        <v>0.22222220000000001</v>
      </c>
      <c r="L44" s="322">
        <v>226</v>
      </c>
    </row>
    <row r="45" spans="1:12" ht="14">
      <c r="A45" s="70"/>
      <c r="B45" s="318" t="s">
        <v>140</v>
      </c>
      <c r="C45" s="319" t="s">
        <v>141</v>
      </c>
      <c r="D45" s="319" t="s">
        <v>105</v>
      </c>
      <c r="E45" s="320">
        <v>5.65</v>
      </c>
      <c r="F45" s="320">
        <v>0</v>
      </c>
      <c r="G45" s="320">
        <v>5.65</v>
      </c>
      <c r="H45" s="320">
        <v>9.6</v>
      </c>
      <c r="I45" s="320">
        <v>15.25</v>
      </c>
      <c r="J45" s="320">
        <v>6.1804899999999998</v>
      </c>
      <c r="K45" s="321">
        <v>0.37049179999999998</v>
      </c>
      <c r="L45" s="322">
        <v>417</v>
      </c>
    </row>
    <row r="46" spans="1:12" ht="14">
      <c r="A46" s="70"/>
      <c r="B46" s="318" t="s">
        <v>142</v>
      </c>
      <c r="C46" s="319" t="s">
        <v>143</v>
      </c>
      <c r="D46" s="319" t="s">
        <v>105</v>
      </c>
      <c r="E46" s="320">
        <v>40</v>
      </c>
      <c r="F46" s="320">
        <v>0</v>
      </c>
      <c r="G46" s="320">
        <v>40</v>
      </c>
      <c r="H46" s="320">
        <v>69.75</v>
      </c>
      <c r="I46" s="320">
        <v>109.75</v>
      </c>
      <c r="J46" s="320">
        <v>6.3186</v>
      </c>
      <c r="K46" s="321">
        <v>0.36446469999999997</v>
      </c>
      <c r="L46" s="322">
        <v>3496</v>
      </c>
    </row>
    <row r="47" spans="1:12" ht="14">
      <c r="A47" s="70"/>
      <c r="B47" s="318" t="s">
        <v>196</v>
      </c>
      <c r="C47" s="319" t="s">
        <v>197</v>
      </c>
      <c r="D47" s="319" t="s">
        <v>105</v>
      </c>
      <c r="E47" s="320">
        <v>4</v>
      </c>
      <c r="F47" s="320">
        <v>0</v>
      </c>
      <c r="G47" s="320">
        <v>4</v>
      </c>
      <c r="H47" s="320">
        <v>11</v>
      </c>
      <c r="I47" s="320">
        <v>15</v>
      </c>
      <c r="J47" s="320">
        <v>9.0803399999999996</v>
      </c>
      <c r="K47" s="321">
        <v>0.26666669999999998</v>
      </c>
      <c r="L47" s="323">
        <v>0</v>
      </c>
    </row>
    <row r="48" spans="1:12" ht="14">
      <c r="A48" s="70"/>
      <c r="B48" s="318" t="s">
        <v>144</v>
      </c>
      <c r="C48" s="319" t="s">
        <v>145</v>
      </c>
      <c r="D48" s="319" t="s">
        <v>105</v>
      </c>
      <c r="E48" s="320">
        <v>1</v>
      </c>
      <c r="F48" s="320">
        <v>0</v>
      </c>
      <c r="G48" s="320">
        <v>1</v>
      </c>
      <c r="H48" s="320">
        <v>11.11</v>
      </c>
      <c r="I48" s="320">
        <v>12.11</v>
      </c>
      <c r="J48" s="320">
        <v>9.3317499999999995</v>
      </c>
      <c r="K48" s="321">
        <v>8.2576399999999994E-2</v>
      </c>
      <c r="L48" s="322">
        <v>1165</v>
      </c>
    </row>
    <row r="49" spans="1:12" ht="14">
      <c r="A49" s="70"/>
      <c r="B49" s="318" t="s">
        <v>146</v>
      </c>
      <c r="C49" s="319" t="s">
        <v>147</v>
      </c>
      <c r="D49" s="319" t="s">
        <v>105</v>
      </c>
      <c r="E49" s="320">
        <v>8</v>
      </c>
      <c r="F49" s="320">
        <v>3</v>
      </c>
      <c r="G49" s="320">
        <v>11</v>
      </c>
      <c r="H49" s="320">
        <v>28</v>
      </c>
      <c r="I49" s="320">
        <v>39</v>
      </c>
      <c r="J49" s="320">
        <v>7.0486700000000004</v>
      </c>
      <c r="K49" s="321">
        <v>0.20512820000000001</v>
      </c>
      <c r="L49" s="322">
        <v>606</v>
      </c>
    </row>
    <row r="50" spans="1:12" ht="14">
      <c r="A50" s="70"/>
      <c r="B50" s="318" t="s">
        <v>225</v>
      </c>
      <c r="C50" s="319" t="s">
        <v>226</v>
      </c>
      <c r="D50" s="319" t="s">
        <v>206</v>
      </c>
      <c r="E50" s="320">
        <v>1</v>
      </c>
      <c r="F50" s="320">
        <v>0</v>
      </c>
      <c r="G50" s="320">
        <v>1</v>
      </c>
      <c r="H50" s="320">
        <v>3.88</v>
      </c>
      <c r="I50" s="320">
        <v>4.88</v>
      </c>
      <c r="J50" s="320">
        <v>21.07809</v>
      </c>
      <c r="K50" s="321">
        <v>0.20491799999999999</v>
      </c>
      <c r="L50" s="322">
        <v>25</v>
      </c>
    </row>
    <row r="51" spans="1:12" ht="14">
      <c r="A51" s="70"/>
      <c r="B51" s="318" t="s">
        <v>148</v>
      </c>
      <c r="C51" s="319" t="s">
        <v>149</v>
      </c>
      <c r="D51" s="319" t="s">
        <v>105</v>
      </c>
      <c r="E51" s="320">
        <v>5</v>
      </c>
      <c r="F51" s="320">
        <v>0</v>
      </c>
      <c r="G51" s="320">
        <v>5</v>
      </c>
      <c r="H51" s="320">
        <v>12</v>
      </c>
      <c r="I51" s="320">
        <v>17</v>
      </c>
      <c r="J51" s="320">
        <v>6.7143800000000002</v>
      </c>
      <c r="K51" s="321">
        <v>0.29411759999999998</v>
      </c>
      <c r="L51" s="322">
        <v>4104</v>
      </c>
    </row>
    <row r="52" spans="1:12" ht="14">
      <c r="A52" s="70"/>
      <c r="B52" s="318" t="s">
        <v>150</v>
      </c>
      <c r="C52" s="319" t="s">
        <v>151</v>
      </c>
      <c r="D52" s="319" t="s">
        <v>105</v>
      </c>
      <c r="E52" s="320">
        <v>10.31</v>
      </c>
      <c r="F52" s="320">
        <v>0</v>
      </c>
      <c r="G52" s="320">
        <v>10.31</v>
      </c>
      <c r="H52" s="320">
        <v>31.5</v>
      </c>
      <c r="I52" s="320">
        <v>41.81</v>
      </c>
      <c r="J52" s="320">
        <v>8.7958099999999995</v>
      </c>
      <c r="K52" s="321">
        <v>0.2465917</v>
      </c>
      <c r="L52" s="322">
        <v>6670</v>
      </c>
    </row>
    <row r="53" spans="1:12" ht="14">
      <c r="A53" s="70"/>
      <c r="B53" s="318" t="s">
        <v>209</v>
      </c>
      <c r="C53" s="319" t="s">
        <v>210</v>
      </c>
      <c r="D53" s="319" t="s">
        <v>206</v>
      </c>
      <c r="E53" s="320">
        <v>9</v>
      </c>
      <c r="F53" s="320">
        <v>0</v>
      </c>
      <c r="G53" s="320">
        <v>9</v>
      </c>
      <c r="H53" s="320">
        <v>18.5</v>
      </c>
      <c r="I53" s="320">
        <v>27.5</v>
      </c>
      <c r="J53" s="320">
        <v>15.35798</v>
      </c>
      <c r="K53" s="321">
        <v>0.32727270000000003</v>
      </c>
      <c r="L53" s="322">
        <v>25</v>
      </c>
    </row>
    <row r="54" spans="1:12" ht="14">
      <c r="A54" s="70"/>
      <c r="B54" s="318" t="s">
        <v>211</v>
      </c>
      <c r="C54" s="319" t="s">
        <v>212</v>
      </c>
      <c r="D54" s="319" t="s">
        <v>206</v>
      </c>
      <c r="E54" s="320">
        <v>17.75</v>
      </c>
      <c r="F54" s="320">
        <v>0</v>
      </c>
      <c r="G54" s="320">
        <v>17.75</v>
      </c>
      <c r="H54" s="320">
        <v>42</v>
      </c>
      <c r="I54" s="320">
        <v>59.75</v>
      </c>
      <c r="J54" s="320">
        <v>12.812099999999999</v>
      </c>
      <c r="K54" s="321">
        <v>0.29707109999999998</v>
      </c>
      <c r="L54" s="322">
        <v>1600</v>
      </c>
    </row>
    <row r="55" spans="1:12" ht="14">
      <c r="A55" s="70"/>
      <c r="B55" s="318" t="s">
        <v>241</v>
      </c>
      <c r="C55" s="319" t="s">
        <v>242</v>
      </c>
      <c r="D55" s="319" t="s">
        <v>206</v>
      </c>
      <c r="E55" s="320">
        <v>3</v>
      </c>
      <c r="F55" s="320">
        <v>0</v>
      </c>
      <c r="G55" s="320">
        <v>3</v>
      </c>
      <c r="H55" s="320">
        <v>7.3</v>
      </c>
      <c r="I55" s="320">
        <v>10.3</v>
      </c>
      <c r="J55" s="320">
        <v>8.8172899999999998</v>
      </c>
      <c r="K55" s="321">
        <v>0.29126210000000002</v>
      </c>
      <c r="L55" s="322">
        <v>77</v>
      </c>
    </row>
    <row r="56" spans="1:12" ht="14">
      <c r="A56" s="70"/>
      <c r="B56" s="318" t="s">
        <v>152</v>
      </c>
      <c r="C56" s="319" t="s">
        <v>153</v>
      </c>
      <c r="D56" s="319" t="s">
        <v>105</v>
      </c>
      <c r="E56" s="320">
        <v>5</v>
      </c>
      <c r="F56" s="320">
        <v>2</v>
      </c>
      <c r="G56" s="320">
        <v>7</v>
      </c>
      <c r="H56" s="320">
        <v>24.85</v>
      </c>
      <c r="I56" s="320">
        <v>31.85</v>
      </c>
      <c r="J56" s="320">
        <v>5.57212</v>
      </c>
      <c r="K56" s="321">
        <v>0.15698590000000001</v>
      </c>
      <c r="L56" s="322">
        <v>1005</v>
      </c>
    </row>
    <row r="57" spans="1:12" ht="14">
      <c r="A57" s="70"/>
      <c r="B57" s="318" t="s">
        <v>221</v>
      </c>
      <c r="C57" s="319" t="s">
        <v>222</v>
      </c>
      <c r="D57" s="319" t="s">
        <v>206</v>
      </c>
      <c r="E57" s="320">
        <v>1</v>
      </c>
      <c r="F57" s="320">
        <v>0</v>
      </c>
      <c r="G57" s="320">
        <v>1</v>
      </c>
      <c r="H57" s="320">
        <v>7.25</v>
      </c>
      <c r="I57" s="320">
        <v>8.25</v>
      </c>
      <c r="J57" s="320">
        <v>17.94727</v>
      </c>
      <c r="K57" s="321">
        <v>0.1212121</v>
      </c>
      <c r="L57" s="322">
        <v>185</v>
      </c>
    </row>
    <row r="58" spans="1:12" ht="14">
      <c r="A58" s="70"/>
      <c r="B58" s="318" t="s">
        <v>156</v>
      </c>
      <c r="C58" s="319" t="s">
        <v>157</v>
      </c>
      <c r="D58" s="319" t="s">
        <v>105</v>
      </c>
      <c r="E58" s="320">
        <v>4</v>
      </c>
      <c r="F58" s="320">
        <v>0</v>
      </c>
      <c r="G58" s="320">
        <v>4</v>
      </c>
      <c r="H58" s="320">
        <v>9</v>
      </c>
      <c r="I58" s="320">
        <v>13</v>
      </c>
      <c r="J58" s="320">
        <v>4.9506500000000004</v>
      </c>
      <c r="K58" s="321">
        <v>0.30769229999999997</v>
      </c>
      <c r="L58" s="322">
        <v>1600</v>
      </c>
    </row>
    <row r="59" spans="1:12" ht="14">
      <c r="A59" s="70"/>
      <c r="B59" s="318" t="s">
        <v>233</v>
      </c>
      <c r="C59" s="319" t="s">
        <v>234</v>
      </c>
      <c r="D59" s="319" t="s">
        <v>105</v>
      </c>
      <c r="E59" s="320">
        <v>6</v>
      </c>
      <c r="F59" s="320">
        <v>3</v>
      </c>
      <c r="G59" s="320">
        <v>9</v>
      </c>
      <c r="H59" s="320">
        <v>17.75</v>
      </c>
      <c r="I59" s="320">
        <v>26.75</v>
      </c>
      <c r="J59" s="320">
        <v>7.2556099999999999</v>
      </c>
      <c r="K59" s="321">
        <v>0.2242991</v>
      </c>
      <c r="L59" s="322">
        <v>0</v>
      </c>
    </row>
    <row r="60" spans="1:12" ht="14">
      <c r="A60" s="70"/>
      <c r="B60" s="318" t="s">
        <v>158</v>
      </c>
      <c r="C60" s="319" t="s">
        <v>159</v>
      </c>
      <c r="D60" s="319" t="s">
        <v>105</v>
      </c>
      <c r="E60" s="320">
        <v>3</v>
      </c>
      <c r="F60" s="320">
        <v>0</v>
      </c>
      <c r="G60" s="320">
        <v>3</v>
      </c>
      <c r="H60" s="320">
        <v>6.7</v>
      </c>
      <c r="I60" s="320">
        <v>9.6999999999999993</v>
      </c>
      <c r="J60" s="320">
        <v>11.35938</v>
      </c>
      <c r="K60" s="321">
        <v>0.30927840000000001</v>
      </c>
      <c r="L60" s="322">
        <v>5053</v>
      </c>
    </row>
    <row r="61" spans="1:12" ht="14">
      <c r="A61" s="70"/>
      <c r="B61" s="318" t="s">
        <v>160</v>
      </c>
      <c r="C61" s="319" t="s">
        <v>161</v>
      </c>
      <c r="D61" s="319" t="s">
        <v>105</v>
      </c>
      <c r="E61" s="320">
        <v>3</v>
      </c>
      <c r="F61" s="320">
        <v>0</v>
      </c>
      <c r="G61" s="320">
        <v>3</v>
      </c>
      <c r="H61" s="320">
        <v>12.28</v>
      </c>
      <c r="I61" s="320">
        <v>15.28</v>
      </c>
      <c r="J61" s="320">
        <v>8.60961</v>
      </c>
      <c r="K61" s="321">
        <v>0.19633510000000001</v>
      </c>
      <c r="L61" s="322">
        <v>0</v>
      </c>
    </row>
    <row r="62" spans="1:12" ht="14">
      <c r="A62" s="70"/>
      <c r="B62" s="318" t="s">
        <v>213</v>
      </c>
      <c r="C62" s="319" t="s">
        <v>214</v>
      </c>
      <c r="D62" s="319" t="s">
        <v>206</v>
      </c>
      <c r="E62" s="320">
        <v>9</v>
      </c>
      <c r="F62" s="320">
        <v>0</v>
      </c>
      <c r="G62" s="320">
        <v>9</v>
      </c>
      <c r="H62" s="320">
        <v>25.36</v>
      </c>
      <c r="I62" s="320">
        <v>34.36</v>
      </c>
      <c r="J62" s="320">
        <v>15.621869999999999</v>
      </c>
      <c r="K62" s="321">
        <v>0.26193250000000001</v>
      </c>
      <c r="L62" s="322">
        <v>1370</v>
      </c>
    </row>
    <row r="63" spans="1:12" ht="14">
      <c r="A63" s="70"/>
      <c r="B63" s="318" t="s">
        <v>93</v>
      </c>
      <c r="C63" s="319" t="s">
        <v>94</v>
      </c>
      <c r="D63" s="319" t="s">
        <v>80</v>
      </c>
      <c r="E63" s="320">
        <v>1.88</v>
      </c>
      <c r="F63" s="320">
        <v>0</v>
      </c>
      <c r="G63" s="320">
        <v>1.88</v>
      </c>
      <c r="H63" s="320">
        <v>17.07</v>
      </c>
      <c r="I63" s="320">
        <v>18.95</v>
      </c>
      <c r="J63" s="320">
        <v>9.7995599999999996</v>
      </c>
      <c r="K63" s="321">
        <v>9.9208400000000002E-2</v>
      </c>
      <c r="L63" s="322">
        <v>3555</v>
      </c>
    </row>
    <row r="64" spans="1:12" ht="14">
      <c r="A64" s="70"/>
      <c r="B64" s="318" t="s">
        <v>95</v>
      </c>
      <c r="C64" s="319" t="s">
        <v>96</v>
      </c>
      <c r="D64" s="319" t="s">
        <v>80</v>
      </c>
      <c r="E64" s="320">
        <v>7</v>
      </c>
      <c r="F64" s="320">
        <v>0</v>
      </c>
      <c r="G64" s="320">
        <v>7</v>
      </c>
      <c r="H64" s="320">
        <v>24.18</v>
      </c>
      <c r="I64" s="320">
        <v>31.18</v>
      </c>
      <c r="J64" s="320">
        <v>9.3669600000000006</v>
      </c>
      <c r="K64" s="321">
        <v>0.22450290000000001</v>
      </c>
      <c r="L64" s="322">
        <v>1444</v>
      </c>
    </row>
    <row r="65" spans="1:12" ht="14">
      <c r="A65" s="70"/>
      <c r="B65" s="318" t="s">
        <v>166</v>
      </c>
      <c r="C65" s="319" t="s">
        <v>167</v>
      </c>
      <c r="D65" s="319" t="s">
        <v>105</v>
      </c>
      <c r="E65" s="320">
        <v>19</v>
      </c>
      <c r="F65" s="320">
        <v>0</v>
      </c>
      <c r="G65" s="320">
        <v>19</v>
      </c>
      <c r="H65" s="320">
        <v>37.979999999999997</v>
      </c>
      <c r="I65" s="320">
        <v>56.98</v>
      </c>
      <c r="J65" s="320">
        <v>6.0487799999999998</v>
      </c>
      <c r="K65" s="321">
        <v>0.33345029999999998</v>
      </c>
      <c r="L65" s="322">
        <v>7314</v>
      </c>
    </row>
    <row r="66" spans="1:12" ht="14">
      <c r="A66" s="70"/>
      <c r="B66" s="318" t="s">
        <v>97</v>
      </c>
      <c r="C66" s="319" t="s">
        <v>98</v>
      </c>
      <c r="D66" s="319" t="s">
        <v>80</v>
      </c>
      <c r="E66" s="320">
        <v>2</v>
      </c>
      <c r="F66" s="320">
        <v>0</v>
      </c>
      <c r="G66" s="320">
        <v>2</v>
      </c>
      <c r="H66" s="320">
        <v>46.19</v>
      </c>
      <c r="I66" s="320">
        <v>48.19</v>
      </c>
      <c r="J66" s="320">
        <v>7.2953299999999999</v>
      </c>
      <c r="K66" s="321">
        <v>4.1502400000000002E-2</v>
      </c>
      <c r="L66" s="322">
        <v>4193</v>
      </c>
    </row>
    <row r="67" spans="1:12" ht="14">
      <c r="A67" s="70"/>
      <c r="B67" s="318" t="s">
        <v>168</v>
      </c>
      <c r="C67" s="319" t="s">
        <v>169</v>
      </c>
      <c r="D67" s="319" t="s">
        <v>105</v>
      </c>
      <c r="E67" s="320">
        <v>5</v>
      </c>
      <c r="F67" s="320">
        <v>0</v>
      </c>
      <c r="G67" s="320">
        <v>5</v>
      </c>
      <c r="H67" s="320">
        <v>35</v>
      </c>
      <c r="I67" s="320">
        <v>40</v>
      </c>
      <c r="J67" s="320">
        <v>4.7734500000000004</v>
      </c>
      <c r="K67" s="321">
        <v>0.125</v>
      </c>
      <c r="L67" s="322">
        <v>2100</v>
      </c>
    </row>
    <row r="68" spans="1:12" ht="14">
      <c r="A68" s="70"/>
      <c r="B68" s="318" t="s">
        <v>237</v>
      </c>
      <c r="C68" s="319" t="s">
        <v>238</v>
      </c>
      <c r="D68" s="319" t="s">
        <v>105</v>
      </c>
      <c r="E68" s="320">
        <v>13</v>
      </c>
      <c r="F68" s="320">
        <v>0</v>
      </c>
      <c r="G68" s="320">
        <v>13</v>
      </c>
      <c r="H68" s="320">
        <v>18.63</v>
      </c>
      <c r="I68" s="320">
        <v>31.63</v>
      </c>
      <c r="J68" s="320">
        <v>8.8414199999999994</v>
      </c>
      <c r="K68" s="321">
        <v>0.41100219999999998</v>
      </c>
      <c r="L68" s="322">
        <v>17</v>
      </c>
    </row>
    <row r="69" spans="1:12" ht="14">
      <c r="A69" s="70"/>
      <c r="B69" s="318" t="s">
        <v>170</v>
      </c>
      <c r="C69" s="319" t="s">
        <v>171</v>
      </c>
      <c r="D69" s="319" t="s">
        <v>105</v>
      </c>
      <c r="E69" s="320">
        <v>4</v>
      </c>
      <c r="F69" s="320">
        <v>0</v>
      </c>
      <c r="G69" s="320">
        <v>4</v>
      </c>
      <c r="H69" s="320">
        <v>9.6999999999999993</v>
      </c>
      <c r="I69" s="320">
        <v>13.7</v>
      </c>
      <c r="J69" s="320">
        <v>5.2715800000000002</v>
      </c>
      <c r="K69" s="321">
        <v>0.29197079999999997</v>
      </c>
      <c r="L69" s="322">
        <v>2831</v>
      </c>
    </row>
    <row r="70" spans="1:12" ht="14">
      <c r="A70" s="70"/>
      <c r="B70" s="318" t="s">
        <v>239</v>
      </c>
      <c r="C70" s="319" t="s">
        <v>240</v>
      </c>
      <c r="D70" s="319" t="s">
        <v>105</v>
      </c>
      <c r="E70" s="320">
        <v>2.81</v>
      </c>
      <c r="F70" s="320">
        <v>0</v>
      </c>
      <c r="G70" s="320">
        <v>2.81</v>
      </c>
      <c r="H70" s="320">
        <v>4.2</v>
      </c>
      <c r="I70" s="320">
        <v>7.01</v>
      </c>
      <c r="J70" s="320">
        <v>4.4724899999999996</v>
      </c>
      <c r="K70" s="321">
        <v>0.40085589999999999</v>
      </c>
      <c r="L70" s="322">
        <v>176</v>
      </c>
    </row>
    <row r="71" spans="1:12" ht="14">
      <c r="A71" s="70"/>
      <c r="B71" s="318" t="s">
        <v>99</v>
      </c>
      <c r="C71" s="319" t="s">
        <v>100</v>
      </c>
      <c r="D71" s="319" t="s">
        <v>80</v>
      </c>
      <c r="E71" s="320">
        <v>5</v>
      </c>
      <c r="F71" s="320">
        <v>0</v>
      </c>
      <c r="G71" s="320">
        <v>5</v>
      </c>
      <c r="H71" s="320">
        <v>15.82</v>
      </c>
      <c r="I71" s="320">
        <v>20.82</v>
      </c>
      <c r="J71" s="320">
        <v>12.74954</v>
      </c>
      <c r="K71" s="321">
        <v>0.2401537</v>
      </c>
      <c r="L71" s="322">
        <v>813</v>
      </c>
    </row>
    <row r="72" spans="1:12" ht="14">
      <c r="A72" s="70"/>
      <c r="B72" s="318" t="s">
        <v>174</v>
      </c>
      <c r="C72" s="319" t="s">
        <v>175</v>
      </c>
      <c r="D72" s="319" t="s">
        <v>105</v>
      </c>
      <c r="E72" s="320">
        <v>2.81</v>
      </c>
      <c r="F72" s="320">
        <v>0</v>
      </c>
      <c r="G72" s="320">
        <v>2.81</v>
      </c>
      <c r="H72" s="320">
        <v>7.85</v>
      </c>
      <c r="I72" s="320">
        <v>10.66</v>
      </c>
      <c r="J72" s="320">
        <v>13.625439999999999</v>
      </c>
      <c r="K72" s="321">
        <v>0.26360230000000001</v>
      </c>
      <c r="L72" s="322">
        <v>309</v>
      </c>
    </row>
    <row r="73" spans="1:12" ht="14">
      <c r="A73" s="70"/>
      <c r="B73" s="318" t="s">
        <v>154</v>
      </c>
      <c r="C73" s="319" t="s">
        <v>155</v>
      </c>
      <c r="D73" s="319" t="s">
        <v>105</v>
      </c>
      <c r="E73" s="320">
        <v>4</v>
      </c>
      <c r="F73" s="320">
        <v>0</v>
      </c>
      <c r="G73" s="320">
        <v>4</v>
      </c>
      <c r="H73" s="320">
        <v>17</v>
      </c>
      <c r="I73" s="320">
        <v>21</v>
      </c>
      <c r="J73" s="320">
        <v>2.5683400000000001</v>
      </c>
      <c r="K73" s="321">
        <v>0.19047620000000001</v>
      </c>
      <c r="L73" s="322">
        <v>131</v>
      </c>
    </row>
    <row r="74" spans="1:12" ht="14">
      <c r="A74" s="70"/>
      <c r="B74" s="318" t="s">
        <v>176</v>
      </c>
      <c r="C74" s="319" t="s">
        <v>177</v>
      </c>
      <c r="D74" s="319" t="s">
        <v>105</v>
      </c>
      <c r="E74" s="320">
        <v>12</v>
      </c>
      <c r="F74" s="320">
        <v>0</v>
      </c>
      <c r="G74" s="320">
        <v>12</v>
      </c>
      <c r="H74" s="320">
        <v>36.5</v>
      </c>
      <c r="I74" s="320">
        <v>48.5</v>
      </c>
      <c r="J74" s="320">
        <v>8.3719999999999999</v>
      </c>
      <c r="K74" s="321">
        <v>0.2474227</v>
      </c>
      <c r="L74" s="322">
        <v>321</v>
      </c>
    </row>
    <row r="75" spans="1:12" ht="14">
      <c r="A75" s="70"/>
      <c r="B75" s="318" t="s">
        <v>215</v>
      </c>
      <c r="C75" s="319" t="s">
        <v>216</v>
      </c>
      <c r="D75" s="319" t="s">
        <v>206</v>
      </c>
      <c r="E75" s="320">
        <v>1</v>
      </c>
      <c r="F75" s="320">
        <v>0</v>
      </c>
      <c r="G75" s="320">
        <v>1</v>
      </c>
      <c r="H75" s="320">
        <v>2</v>
      </c>
      <c r="I75" s="320">
        <v>3</v>
      </c>
      <c r="J75" s="320">
        <v>5.0648299999999997</v>
      </c>
      <c r="K75" s="321">
        <v>0.3333333</v>
      </c>
      <c r="L75" s="323">
        <v>0</v>
      </c>
    </row>
    <row r="76" spans="1:12" ht="14">
      <c r="A76" s="70"/>
      <c r="B76" s="318" t="s">
        <v>178</v>
      </c>
      <c r="C76" s="319" t="s">
        <v>179</v>
      </c>
      <c r="D76" s="319" t="s">
        <v>105</v>
      </c>
      <c r="E76" s="320">
        <v>4</v>
      </c>
      <c r="F76" s="320">
        <v>0</v>
      </c>
      <c r="G76" s="320">
        <v>4</v>
      </c>
      <c r="H76" s="320">
        <v>15.5</v>
      </c>
      <c r="I76" s="320">
        <v>19.5</v>
      </c>
      <c r="J76" s="320">
        <v>4.18635</v>
      </c>
      <c r="K76" s="321">
        <v>0.20512820000000001</v>
      </c>
      <c r="L76" s="322">
        <v>0</v>
      </c>
    </row>
    <row r="77" spans="1:12" ht="14">
      <c r="A77" s="70"/>
      <c r="B77" s="318" t="s">
        <v>180</v>
      </c>
      <c r="C77" s="319" t="s">
        <v>181</v>
      </c>
      <c r="D77" s="319" t="s">
        <v>105</v>
      </c>
      <c r="E77" s="320">
        <v>8</v>
      </c>
      <c r="F77" s="320">
        <v>0</v>
      </c>
      <c r="G77" s="320">
        <v>8</v>
      </c>
      <c r="H77" s="320">
        <v>18.84</v>
      </c>
      <c r="I77" s="320">
        <v>26.84</v>
      </c>
      <c r="J77" s="320">
        <v>7.3214100000000002</v>
      </c>
      <c r="K77" s="321">
        <v>0.29806260000000001</v>
      </c>
      <c r="L77" s="322">
        <v>1228</v>
      </c>
    </row>
    <row r="78" spans="1:12" ht="14">
      <c r="A78" s="70"/>
      <c r="B78" s="318" t="s">
        <v>182</v>
      </c>
      <c r="C78" s="319" t="s">
        <v>183</v>
      </c>
      <c r="D78" s="319" t="s">
        <v>105</v>
      </c>
      <c r="E78" s="320">
        <v>13.3</v>
      </c>
      <c r="F78" s="320">
        <v>4</v>
      </c>
      <c r="G78" s="320">
        <v>17.3</v>
      </c>
      <c r="H78" s="320">
        <v>33.89</v>
      </c>
      <c r="I78" s="320">
        <v>51.19</v>
      </c>
      <c r="J78" s="320">
        <v>8.4912500000000009</v>
      </c>
      <c r="K78" s="321">
        <v>0.2598164</v>
      </c>
      <c r="L78" s="322">
        <v>440</v>
      </c>
    </row>
    <row r="79" spans="1:12" ht="14">
      <c r="A79" s="70"/>
      <c r="B79" s="318" t="s">
        <v>184</v>
      </c>
      <c r="C79" s="319" t="s">
        <v>185</v>
      </c>
      <c r="D79" s="319" t="s">
        <v>105</v>
      </c>
      <c r="E79" s="320">
        <v>1</v>
      </c>
      <c r="F79" s="320">
        <v>2</v>
      </c>
      <c r="G79" s="320">
        <v>3</v>
      </c>
      <c r="H79" s="320">
        <v>8</v>
      </c>
      <c r="I79" s="320">
        <v>11</v>
      </c>
      <c r="J79" s="320">
        <v>4.2850900000000003</v>
      </c>
      <c r="K79" s="321">
        <v>9.0909100000000007E-2</v>
      </c>
      <c r="L79" s="322">
        <v>600</v>
      </c>
    </row>
    <row r="80" spans="1:12" ht="14">
      <c r="A80" s="70"/>
      <c r="B80" s="318" t="s">
        <v>186</v>
      </c>
      <c r="C80" s="319" t="s">
        <v>187</v>
      </c>
      <c r="D80" s="319" t="s">
        <v>105</v>
      </c>
      <c r="E80" s="320">
        <v>1</v>
      </c>
      <c r="F80" s="320">
        <v>0</v>
      </c>
      <c r="G80" s="320">
        <v>1</v>
      </c>
      <c r="H80" s="320">
        <v>10.5</v>
      </c>
      <c r="I80" s="320">
        <v>11.5</v>
      </c>
      <c r="J80" s="320">
        <v>4.8746999999999998</v>
      </c>
      <c r="K80" s="321">
        <v>8.6956500000000006E-2</v>
      </c>
      <c r="L80" s="322">
        <v>21</v>
      </c>
    </row>
    <row r="81" spans="1:12" ht="14">
      <c r="A81" s="70"/>
      <c r="B81" s="318" t="s">
        <v>101</v>
      </c>
      <c r="C81" s="319" t="s">
        <v>102</v>
      </c>
      <c r="D81" s="319" t="s">
        <v>80</v>
      </c>
      <c r="E81" s="320">
        <v>4.5</v>
      </c>
      <c r="F81" s="320">
        <v>1</v>
      </c>
      <c r="G81" s="320">
        <v>5.5</v>
      </c>
      <c r="H81" s="320">
        <v>41.87</v>
      </c>
      <c r="I81" s="320">
        <v>47.37</v>
      </c>
      <c r="J81" s="320">
        <v>5.49648</v>
      </c>
      <c r="K81" s="321">
        <v>9.4996800000000006E-2</v>
      </c>
      <c r="L81" s="322">
        <v>654</v>
      </c>
    </row>
    <row r="82" spans="1:12" ht="14">
      <c r="A82" s="70"/>
      <c r="B82" s="318" t="s">
        <v>188</v>
      </c>
      <c r="C82" s="319" t="s">
        <v>189</v>
      </c>
      <c r="D82" s="319" t="s">
        <v>105</v>
      </c>
      <c r="E82" s="320">
        <v>2</v>
      </c>
      <c r="F82" s="320">
        <v>0</v>
      </c>
      <c r="G82" s="320">
        <v>2</v>
      </c>
      <c r="H82" s="320">
        <v>5</v>
      </c>
      <c r="I82" s="320">
        <v>7</v>
      </c>
      <c r="J82" s="320">
        <v>5.2078699999999998</v>
      </c>
      <c r="K82" s="321">
        <v>0.28571429999999998</v>
      </c>
      <c r="L82" s="322">
        <v>0</v>
      </c>
    </row>
    <row r="83" spans="1:12" ht="14">
      <c r="A83" s="70"/>
      <c r="B83" s="318" t="s">
        <v>172</v>
      </c>
      <c r="C83" s="319" t="s">
        <v>173</v>
      </c>
      <c r="D83" s="319" t="s">
        <v>105</v>
      </c>
      <c r="E83" s="320">
        <v>1</v>
      </c>
      <c r="F83" s="320">
        <v>2.92</v>
      </c>
      <c r="G83" s="320">
        <v>3.92</v>
      </c>
      <c r="H83" s="320">
        <v>24.42</v>
      </c>
      <c r="I83" s="320">
        <v>28.34</v>
      </c>
      <c r="J83" s="320">
        <v>4.1922100000000002</v>
      </c>
      <c r="K83" s="321">
        <v>3.5285799999999999E-2</v>
      </c>
      <c r="L83" s="323">
        <v>0</v>
      </c>
    </row>
    <row r="84" spans="1:12" ht="14">
      <c r="A84" s="70"/>
      <c r="B84" s="318" t="s">
        <v>217</v>
      </c>
      <c r="C84" s="319" t="s">
        <v>218</v>
      </c>
      <c r="D84" s="319" t="s">
        <v>206</v>
      </c>
      <c r="E84" s="320">
        <v>7</v>
      </c>
      <c r="F84" s="320">
        <v>0</v>
      </c>
      <c r="G84" s="320">
        <v>7</v>
      </c>
      <c r="H84" s="320">
        <v>3.8</v>
      </c>
      <c r="I84" s="320">
        <v>10.8</v>
      </c>
      <c r="J84" s="320">
        <v>16.376539999999999</v>
      </c>
      <c r="K84" s="321">
        <v>0.6481481</v>
      </c>
      <c r="L84" s="322">
        <v>220</v>
      </c>
    </row>
    <row r="85" spans="1:12" ht="14">
      <c r="A85" s="70"/>
      <c r="B85" s="318" t="s">
        <v>190</v>
      </c>
      <c r="C85" s="319" t="s">
        <v>191</v>
      </c>
      <c r="D85" s="319" t="s">
        <v>105</v>
      </c>
      <c r="E85" s="320">
        <v>3.75</v>
      </c>
      <c r="F85" s="320">
        <v>0</v>
      </c>
      <c r="G85" s="320">
        <v>3.75</v>
      </c>
      <c r="H85" s="320">
        <v>10.36</v>
      </c>
      <c r="I85" s="320">
        <v>14.11</v>
      </c>
      <c r="J85" s="320">
        <v>5.5790199999999999</v>
      </c>
      <c r="K85" s="321">
        <v>0.26576899999999998</v>
      </c>
      <c r="L85" s="322">
        <v>1012</v>
      </c>
    </row>
    <row r="86" spans="1:12" ht="14">
      <c r="A86" s="70"/>
      <c r="B86" s="318" t="s">
        <v>192</v>
      </c>
      <c r="C86" s="319" t="s">
        <v>193</v>
      </c>
      <c r="D86" s="319" t="s">
        <v>105</v>
      </c>
      <c r="E86" s="320">
        <v>7</v>
      </c>
      <c r="F86" s="320">
        <v>0</v>
      </c>
      <c r="G86" s="320">
        <v>7</v>
      </c>
      <c r="H86" s="320">
        <v>11.55</v>
      </c>
      <c r="I86" s="320">
        <v>18.55</v>
      </c>
      <c r="J86" s="320">
        <v>14.08846</v>
      </c>
      <c r="K86" s="321">
        <v>0.37735849999999999</v>
      </c>
      <c r="L86" s="322">
        <v>5469</v>
      </c>
    </row>
    <row r="87" spans="1:12" ht="14">
      <c r="A87" s="70"/>
      <c r="B87" s="318" t="s">
        <v>194</v>
      </c>
      <c r="C87" s="319" t="s">
        <v>195</v>
      </c>
      <c r="D87" s="319" t="s">
        <v>105</v>
      </c>
      <c r="E87" s="320">
        <v>8</v>
      </c>
      <c r="F87" s="320">
        <v>3</v>
      </c>
      <c r="G87" s="320">
        <v>11</v>
      </c>
      <c r="H87" s="320">
        <v>52.59</v>
      </c>
      <c r="I87" s="320">
        <v>63.59</v>
      </c>
      <c r="J87" s="320">
        <v>6.3383599999999998</v>
      </c>
      <c r="K87" s="321">
        <v>0.1258059</v>
      </c>
      <c r="L87" s="322">
        <v>2863.22</v>
      </c>
    </row>
    <row r="88" spans="1:12" ht="14">
      <c r="A88" s="70"/>
      <c r="B88" s="318" t="s">
        <v>198</v>
      </c>
      <c r="C88" s="319" t="s">
        <v>199</v>
      </c>
      <c r="D88" s="319" t="s">
        <v>105</v>
      </c>
      <c r="E88" s="320">
        <v>151.5</v>
      </c>
      <c r="F88" s="320">
        <v>0</v>
      </c>
      <c r="G88" s="320">
        <v>151.5</v>
      </c>
      <c r="H88" s="320">
        <v>133.5</v>
      </c>
      <c r="I88" s="320">
        <v>285</v>
      </c>
      <c r="J88" s="320">
        <v>6.0828199999999999</v>
      </c>
      <c r="K88" s="321">
        <v>0.53157889999999997</v>
      </c>
      <c r="L88" s="322">
        <v>5744</v>
      </c>
    </row>
    <row r="89" spans="1:12" ht="14">
      <c r="A89" s="70"/>
      <c r="B89" s="318" t="s">
        <v>223</v>
      </c>
      <c r="C89" s="319" t="s">
        <v>224</v>
      </c>
      <c r="D89" s="319" t="s">
        <v>105</v>
      </c>
      <c r="E89" s="320">
        <v>1</v>
      </c>
      <c r="F89" s="320">
        <v>0</v>
      </c>
      <c r="G89" s="320">
        <v>1</v>
      </c>
      <c r="H89" s="320">
        <v>7.5</v>
      </c>
      <c r="I89" s="320">
        <v>8.5</v>
      </c>
      <c r="J89" s="320">
        <v>11.3758</v>
      </c>
      <c r="K89" s="321">
        <v>0.1176471</v>
      </c>
      <c r="L89" s="322">
        <v>102</v>
      </c>
    </row>
    <row r="90" spans="1:12" ht="14">
      <c r="A90" s="70"/>
      <c r="B90" s="318" t="s">
        <v>200</v>
      </c>
      <c r="C90" s="319" t="s">
        <v>201</v>
      </c>
      <c r="D90" s="319" t="s">
        <v>105</v>
      </c>
      <c r="E90" s="320">
        <v>14.5</v>
      </c>
      <c r="F90" s="320">
        <v>0.5</v>
      </c>
      <c r="G90" s="320">
        <v>15</v>
      </c>
      <c r="H90" s="320">
        <v>19.600000000000001</v>
      </c>
      <c r="I90" s="320">
        <v>34.6</v>
      </c>
      <c r="J90" s="320">
        <v>7.4176299999999999</v>
      </c>
      <c r="K90" s="321">
        <v>0.41907509999999998</v>
      </c>
      <c r="L90" s="322">
        <v>252</v>
      </c>
    </row>
    <row r="91" spans="1:12" ht="14">
      <c r="A91" s="70"/>
      <c r="B91" s="324" t="s">
        <v>202</v>
      </c>
      <c r="C91" s="325" t="s">
        <v>203</v>
      </c>
      <c r="D91" s="325" t="s">
        <v>105</v>
      </c>
      <c r="E91" s="326">
        <v>6</v>
      </c>
      <c r="F91" s="326">
        <v>1</v>
      </c>
      <c r="G91" s="326">
        <v>7</v>
      </c>
      <c r="H91" s="326">
        <v>33.520000000000003</v>
      </c>
      <c r="I91" s="326">
        <v>40.520000000000003</v>
      </c>
      <c r="J91" s="326">
        <v>12.88214</v>
      </c>
      <c r="K91" s="327">
        <v>0.14807500000000001</v>
      </c>
      <c r="L91" s="328">
        <v>773</v>
      </c>
    </row>
    <row r="92" spans="1:12">
      <c r="A92" s="70"/>
      <c r="B92" s="5"/>
      <c r="C92" s="5"/>
      <c r="D92" s="5"/>
      <c r="E92" s="71"/>
      <c r="F92" s="71"/>
      <c r="G92" s="71"/>
      <c r="H92" s="71"/>
      <c r="I92" s="71"/>
      <c r="J92" s="71"/>
      <c r="K92" s="72"/>
      <c r="L92" s="6"/>
    </row>
    <row r="93" spans="1:12">
      <c r="A93" s="70"/>
      <c r="B93" s="5"/>
      <c r="C93" s="5"/>
      <c r="D93" s="5"/>
      <c r="E93" s="71"/>
      <c r="F93" s="71"/>
      <c r="G93" s="71"/>
      <c r="H93" s="71"/>
      <c r="I93" s="71"/>
      <c r="J93" s="71"/>
      <c r="K93" s="72"/>
      <c r="L93" s="6"/>
    </row>
    <row r="94" spans="1:12">
      <c r="A94" s="70"/>
      <c r="B94" s="5"/>
      <c r="C94" s="5"/>
      <c r="D94" s="5"/>
      <c r="E94" s="71"/>
      <c r="F94" s="71"/>
      <c r="G94" s="71"/>
      <c r="H94" s="71"/>
      <c r="I94" s="71"/>
      <c r="J94" s="71"/>
      <c r="K94" s="72"/>
      <c r="L94" s="6"/>
    </row>
    <row r="95" spans="1:12">
      <c r="A95" s="70"/>
      <c r="B95" s="5"/>
      <c r="C95" s="5"/>
      <c r="D95" s="5"/>
      <c r="E95" s="71"/>
      <c r="F95" s="71"/>
      <c r="G95" s="71"/>
      <c r="H95" s="71"/>
      <c r="I95" s="71"/>
      <c r="J95" s="71"/>
      <c r="K95" s="72"/>
      <c r="L95" s="6"/>
    </row>
    <row r="96" spans="1:12" ht="15">
      <c r="A96" s="70"/>
      <c r="B96" s="429" t="s">
        <v>250</v>
      </c>
      <c r="C96" s="430" t="s">
        <v>6</v>
      </c>
      <c r="D96" s="329" t="s">
        <v>250</v>
      </c>
      <c r="E96" s="330">
        <v>839.23</v>
      </c>
      <c r="F96" s="330">
        <v>46.11</v>
      </c>
      <c r="G96" s="330">
        <v>885.34</v>
      </c>
      <c r="H96" s="330">
        <v>2410.1799999999998</v>
      </c>
      <c r="I96" s="330">
        <v>3295.52</v>
      </c>
      <c r="J96" s="329" t="s">
        <v>250</v>
      </c>
      <c r="K96" s="329" t="s">
        <v>250</v>
      </c>
      <c r="L96" s="331">
        <v>153235.22</v>
      </c>
    </row>
    <row r="97" spans="1:12" ht="15">
      <c r="A97" s="70"/>
      <c r="B97" s="431" t="s">
        <v>250</v>
      </c>
      <c r="C97" s="432" t="s">
        <v>599</v>
      </c>
      <c r="D97" s="332" t="s">
        <v>250</v>
      </c>
      <c r="E97" s="333">
        <v>9.9908333333333008</v>
      </c>
      <c r="F97" s="333">
        <v>0.54892857142856999</v>
      </c>
      <c r="G97" s="333">
        <v>10.539761904762001</v>
      </c>
      <c r="H97" s="333">
        <v>28.692619047619001</v>
      </c>
      <c r="I97" s="333">
        <v>39.232380952381</v>
      </c>
      <c r="J97" s="333">
        <v>8.7415030952380999</v>
      </c>
      <c r="K97" s="334">
        <v>0.22654369642857</v>
      </c>
      <c r="L97" s="335">
        <v>1915.4402500000001</v>
      </c>
    </row>
    <row r="98" spans="1:12" ht="15">
      <c r="A98" s="70"/>
      <c r="B98" s="431" t="s">
        <v>250</v>
      </c>
      <c r="C98" s="432" t="s">
        <v>600</v>
      </c>
      <c r="D98" s="332" t="s">
        <v>250</v>
      </c>
      <c r="E98" s="333">
        <v>1</v>
      </c>
      <c r="F98" s="333">
        <v>0</v>
      </c>
      <c r="G98" s="333">
        <v>1</v>
      </c>
      <c r="H98" s="333">
        <v>6.7</v>
      </c>
      <c r="I98" s="333">
        <v>8.25</v>
      </c>
      <c r="J98" s="333">
        <v>4.8746999999999998</v>
      </c>
      <c r="K98" s="334">
        <v>8.6956500000000006E-2</v>
      </c>
      <c r="L98" s="335">
        <v>0</v>
      </c>
    </row>
    <row r="99" spans="1:12" ht="15">
      <c r="A99" s="70"/>
      <c r="B99" s="431" t="s">
        <v>250</v>
      </c>
      <c r="C99" s="432" t="s">
        <v>252</v>
      </c>
      <c r="D99" s="332" t="s">
        <v>250</v>
      </c>
      <c r="E99" s="333">
        <v>2</v>
      </c>
      <c r="F99" s="333">
        <v>0</v>
      </c>
      <c r="G99" s="333">
        <v>2</v>
      </c>
      <c r="H99" s="333">
        <v>9.6</v>
      </c>
      <c r="I99" s="333">
        <v>12.11</v>
      </c>
      <c r="J99" s="333">
        <v>6.0389699999999999</v>
      </c>
      <c r="K99" s="334">
        <v>0.1176471</v>
      </c>
      <c r="L99" s="335">
        <v>122</v>
      </c>
    </row>
    <row r="100" spans="1:12" ht="15">
      <c r="B100" s="431" t="s">
        <v>250</v>
      </c>
      <c r="C100" s="432" t="s">
        <v>253</v>
      </c>
      <c r="D100" s="332" t="s">
        <v>250</v>
      </c>
      <c r="E100" s="333">
        <v>4</v>
      </c>
      <c r="F100" s="333">
        <v>0</v>
      </c>
      <c r="G100" s="333">
        <v>5</v>
      </c>
      <c r="H100" s="333">
        <v>17.875</v>
      </c>
      <c r="I100" s="333">
        <v>23.68</v>
      </c>
      <c r="J100" s="333">
        <v>7.9387499999999998</v>
      </c>
      <c r="K100" s="334">
        <v>0.22440099999999999</v>
      </c>
      <c r="L100" s="335">
        <v>630</v>
      </c>
    </row>
    <row r="101" spans="1:12" ht="15">
      <c r="B101" s="431" t="s">
        <v>250</v>
      </c>
      <c r="C101" s="432" t="s">
        <v>254</v>
      </c>
      <c r="D101" s="332" t="s">
        <v>250</v>
      </c>
      <c r="E101" s="333">
        <v>9</v>
      </c>
      <c r="F101" s="333">
        <v>0.94</v>
      </c>
      <c r="G101" s="333">
        <v>10.31</v>
      </c>
      <c r="H101" s="333">
        <v>34.18</v>
      </c>
      <c r="I101" s="333">
        <v>41.81</v>
      </c>
      <c r="J101" s="333">
        <v>9.9484899999999996</v>
      </c>
      <c r="K101" s="334">
        <v>0.29707109999999998</v>
      </c>
      <c r="L101" s="335">
        <v>2737</v>
      </c>
    </row>
    <row r="102" spans="1:12" ht="15">
      <c r="B102" s="433" t="s">
        <v>250</v>
      </c>
      <c r="C102" s="434" t="s">
        <v>601</v>
      </c>
      <c r="D102" s="336" t="s">
        <v>250</v>
      </c>
      <c r="E102" s="337">
        <v>17.75</v>
      </c>
      <c r="F102" s="337">
        <v>2</v>
      </c>
      <c r="G102" s="337">
        <v>17.75</v>
      </c>
      <c r="H102" s="337">
        <v>52.59</v>
      </c>
      <c r="I102" s="337">
        <v>62.2</v>
      </c>
      <c r="J102" s="337">
        <v>14.735910000000001</v>
      </c>
      <c r="K102" s="338">
        <v>0.39106150000000001</v>
      </c>
      <c r="L102" s="339">
        <v>4912</v>
      </c>
    </row>
  </sheetData>
  <autoFilter ref="B7:L7" xr:uid="{00000000-0001-0000-0100-000000000000}">
    <sortState xmlns:xlrd2="http://schemas.microsoft.com/office/spreadsheetml/2017/richdata2" ref="B8:L91">
      <sortCondition ref="C7:C91"/>
    </sortState>
  </autoFilter>
  <mergeCells count="3">
    <mergeCell ref="D3:E3"/>
    <mergeCell ref="D4:F4"/>
    <mergeCell ref="B2:C3"/>
  </mergeCells>
  <printOptions horizontalCentered="1" verticalCentered="1"/>
  <pageMargins left="0.75" right="0.75" top="1" bottom="1" header="0.5" footer="0.5"/>
  <pageSetup orientation="landscape" horizontalDpi="0" verticalDpi="0"/>
  <headerFooter>
    <oddHeader>Table 2- Staff</oddHeader>
    <oddFooter>Counting Opinions (SQUIRE) Ltd.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104"/>
  <sheetViews>
    <sheetView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C21" sqref="C21"/>
    </sheetView>
  </sheetViews>
  <sheetFormatPr baseColWidth="10" defaultColWidth="11.5" defaultRowHeight="13"/>
  <cols>
    <col min="1" max="1" width="8.5" style="1" customWidth="1"/>
    <col min="2" max="2" width="13.33203125" style="1" customWidth="1"/>
    <col min="3" max="3" width="46.5" style="1" customWidth="1"/>
    <col min="4" max="4" width="17.5" style="1" customWidth="1"/>
    <col min="5" max="5" width="20.5" style="1" customWidth="1"/>
    <col min="6" max="6" width="19.83203125" style="1" customWidth="1"/>
    <col min="7" max="7" width="12.5" style="1" bestFit="1" customWidth="1"/>
    <col min="8" max="8" width="20.5" style="1" customWidth="1"/>
    <col min="9" max="9" width="19.5" style="1" customWidth="1"/>
    <col min="10" max="10" width="12.6640625" style="1" customWidth="1"/>
    <col min="11" max="11" width="13.5" style="1" customWidth="1"/>
    <col min="12" max="12" width="13.6640625" style="1" customWidth="1"/>
    <col min="13" max="13" width="15.1640625" style="1" customWidth="1"/>
    <col min="14" max="14" width="17" style="1" customWidth="1"/>
    <col min="15" max="15" width="18.1640625" style="1" customWidth="1"/>
    <col min="16" max="16" width="13.83203125" style="1" customWidth="1"/>
    <col min="17" max="18" width="11.5" style="1" bestFit="1" customWidth="1"/>
    <col min="19" max="19" width="13.5" style="1" customWidth="1"/>
    <col min="20" max="20" width="14.1640625" style="1" customWidth="1"/>
    <col min="21" max="21" width="14.6640625" style="1" customWidth="1"/>
    <col min="22" max="22" width="12.5" style="1" bestFit="1" customWidth="1"/>
    <col min="23" max="16384" width="11.5" style="1"/>
  </cols>
  <sheetData>
    <row r="1" spans="2:22" ht="18">
      <c r="H1" s="158"/>
      <c r="I1" s="158"/>
      <c r="J1" s="158"/>
      <c r="K1" s="158"/>
      <c r="L1" s="158"/>
      <c r="M1" s="158"/>
      <c r="N1" s="18"/>
      <c r="O1" s="18"/>
      <c r="P1" s="18"/>
      <c r="Q1" s="18"/>
      <c r="R1" s="18"/>
      <c r="S1" s="18"/>
      <c r="T1" s="18"/>
      <c r="U1" s="18"/>
      <c r="V1" s="41"/>
    </row>
    <row r="2" spans="2:22" ht="18">
      <c r="B2" s="642" t="s">
        <v>588</v>
      </c>
      <c r="C2" s="642"/>
      <c r="H2" s="158"/>
      <c r="I2" s="158"/>
      <c r="J2" s="158"/>
      <c r="K2" s="158"/>
      <c r="L2" s="158"/>
      <c r="M2" s="158"/>
      <c r="N2" s="18"/>
      <c r="O2" s="18"/>
      <c r="P2" s="18"/>
      <c r="Q2" s="18"/>
      <c r="R2" s="18"/>
      <c r="S2" s="18"/>
      <c r="T2" s="18"/>
      <c r="U2" s="18"/>
      <c r="V2" s="41"/>
    </row>
    <row r="3" spans="2:22" ht="29.25" customHeight="1">
      <c r="B3" s="642"/>
      <c r="C3" s="642"/>
      <c r="H3" s="643"/>
      <c r="I3" s="643"/>
      <c r="J3" s="643"/>
      <c r="K3" s="643"/>
      <c r="L3" s="643"/>
      <c r="M3" s="643"/>
      <c r="N3" s="18"/>
      <c r="O3" s="18"/>
      <c r="P3" s="18"/>
      <c r="Q3" s="18"/>
      <c r="R3" s="18"/>
      <c r="S3" s="18"/>
      <c r="T3" s="18"/>
      <c r="U3" s="18"/>
    </row>
    <row r="4" spans="2:22" ht="18" customHeight="1" thickBot="1">
      <c r="B4" s="260" t="s">
        <v>64</v>
      </c>
      <c r="H4" s="149"/>
      <c r="I4" s="149"/>
      <c r="J4" s="149"/>
      <c r="K4" s="149"/>
      <c r="L4" s="149"/>
      <c r="M4" s="149"/>
      <c r="N4" s="18"/>
      <c r="O4" s="18"/>
      <c r="P4" s="18"/>
      <c r="Q4" s="18"/>
      <c r="R4" s="18"/>
      <c r="S4" s="18"/>
      <c r="T4" s="18"/>
      <c r="U4" s="18"/>
      <c r="V4" s="85"/>
    </row>
    <row r="5" spans="2:22" s="29" customFormat="1" ht="17" thickBot="1">
      <c r="B5" s="86"/>
      <c r="C5" s="87"/>
      <c r="D5" s="88"/>
      <c r="E5" s="89" t="s">
        <v>265</v>
      </c>
      <c r="F5" s="90" t="s">
        <v>266</v>
      </c>
      <c r="G5" s="644" t="s">
        <v>267</v>
      </c>
      <c r="H5" s="645"/>
      <c r="I5" s="646"/>
      <c r="J5" s="91"/>
      <c r="K5" s="647" t="s">
        <v>268</v>
      </c>
      <c r="L5" s="647"/>
      <c r="M5" s="647"/>
      <c r="N5" s="647"/>
      <c r="O5" s="647"/>
      <c r="P5" s="648"/>
      <c r="Q5" s="649" t="s">
        <v>269</v>
      </c>
      <c r="R5" s="647"/>
      <c r="S5" s="647"/>
      <c r="T5" s="647"/>
      <c r="U5" s="648"/>
      <c r="V5" s="92"/>
    </row>
    <row r="6" spans="2:22" s="22" customFormat="1" ht="17">
      <c r="B6" s="93"/>
      <c r="C6" s="30"/>
      <c r="D6" s="31" t="s">
        <v>44</v>
      </c>
      <c r="E6" s="7" t="s">
        <v>270</v>
      </c>
      <c r="F6" s="8" t="s">
        <v>271</v>
      </c>
      <c r="G6" s="32" t="s">
        <v>272</v>
      </c>
      <c r="H6" s="33" t="s">
        <v>273</v>
      </c>
      <c r="I6" s="9" t="s">
        <v>274</v>
      </c>
      <c r="J6" s="10" t="s">
        <v>275</v>
      </c>
      <c r="K6" s="11" t="s">
        <v>276</v>
      </c>
      <c r="L6" s="32" t="s">
        <v>277</v>
      </c>
      <c r="M6" s="11" t="s">
        <v>278</v>
      </c>
      <c r="N6" s="11" t="s">
        <v>279</v>
      </c>
      <c r="O6" s="11" t="s">
        <v>16</v>
      </c>
      <c r="P6" s="11" t="s">
        <v>44</v>
      </c>
      <c r="Q6" s="32" t="s">
        <v>277</v>
      </c>
      <c r="R6" s="11" t="s">
        <v>278</v>
      </c>
      <c r="S6" s="11" t="s">
        <v>279</v>
      </c>
      <c r="T6" s="11" t="s">
        <v>16</v>
      </c>
      <c r="U6" s="11" t="s">
        <v>44</v>
      </c>
      <c r="V6" s="94" t="s">
        <v>280</v>
      </c>
    </row>
    <row r="7" spans="2:22" s="22" customFormat="1" ht="18">
      <c r="B7" s="83" t="s">
        <v>65</v>
      </c>
      <c r="C7" s="34" t="s">
        <v>66</v>
      </c>
      <c r="D7" s="35" t="s">
        <v>71</v>
      </c>
      <c r="E7" s="13" t="s">
        <v>281</v>
      </c>
      <c r="F7" s="12" t="s">
        <v>282</v>
      </c>
      <c r="G7" s="36"/>
      <c r="H7" s="37"/>
      <c r="I7" s="345" t="s">
        <v>283</v>
      </c>
      <c r="J7" s="38" t="s">
        <v>284</v>
      </c>
      <c r="K7" s="38" t="s">
        <v>285</v>
      </c>
      <c r="L7" s="13" t="s">
        <v>286</v>
      </c>
      <c r="M7" s="38" t="s">
        <v>286</v>
      </c>
      <c r="N7" s="38" t="s">
        <v>286</v>
      </c>
      <c r="O7" s="39"/>
      <c r="P7" s="38" t="s">
        <v>287</v>
      </c>
      <c r="Q7" s="13" t="s">
        <v>286</v>
      </c>
      <c r="R7" s="38" t="s">
        <v>286</v>
      </c>
      <c r="S7" s="38" t="s">
        <v>286</v>
      </c>
      <c r="T7" s="39"/>
      <c r="U7" s="38" t="s">
        <v>287</v>
      </c>
      <c r="V7" s="95" t="s">
        <v>37</v>
      </c>
    </row>
    <row r="8" spans="2:22" ht="15">
      <c r="B8" s="456" t="s">
        <v>227</v>
      </c>
      <c r="C8" s="457" t="s">
        <v>228</v>
      </c>
      <c r="D8" s="314" t="s">
        <v>105</v>
      </c>
      <c r="E8" s="458">
        <v>16.625250000000001</v>
      </c>
      <c r="F8" s="458">
        <v>59658.805289999997</v>
      </c>
      <c r="G8" s="458">
        <v>85641</v>
      </c>
      <c r="H8" s="457" t="s">
        <v>288</v>
      </c>
      <c r="I8" s="457" t="s">
        <v>289</v>
      </c>
      <c r="J8" s="458">
        <v>61400</v>
      </c>
      <c r="K8" s="458">
        <v>50100</v>
      </c>
      <c r="L8" s="458">
        <v>46400</v>
      </c>
      <c r="M8" s="458">
        <v>46400</v>
      </c>
      <c r="N8" s="458">
        <v>59600</v>
      </c>
      <c r="O8" s="459" t="s">
        <v>250</v>
      </c>
      <c r="P8" s="458">
        <v>42800</v>
      </c>
      <c r="Q8" s="459" t="s">
        <v>250</v>
      </c>
      <c r="R8" s="459" t="s">
        <v>250</v>
      </c>
      <c r="S8" s="458">
        <v>46400</v>
      </c>
      <c r="T8" s="459" t="s">
        <v>250</v>
      </c>
      <c r="U8" s="458">
        <v>33400</v>
      </c>
      <c r="V8" s="460" t="s">
        <v>250</v>
      </c>
    </row>
    <row r="9" spans="2:22" ht="15">
      <c r="B9" s="461" t="s">
        <v>78</v>
      </c>
      <c r="C9" s="462" t="s">
        <v>79</v>
      </c>
      <c r="D9" s="319" t="s">
        <v>80</v>
      </c>
      <c r="E9" s="463">
        <v>14.035399999999999</v>
      </c>
      <c r="F9" s="463">
        <v>38241.986360000003</v>
      </c>
      <c r="G9" s="463">
        <v>67813</v>
      </c>
      <c r="H9" s="462" t="s">
        <v>290</v>
      </c>
      <c r="I9" s="462" t="s">
        <v>291</v>
      </c>
      <c r="J9" s="464" t="s">
        <v>250</v>
      </c>
      <c r="K9" s="463">
        <v>35883</v>
      </c>
      <c r="L9" s="464" t="s">
        <v>250</v>
      </c>
      <c r="M9" s="464" t="s">
        <v>250</v>
      </c>
      <c r="N9" s="464" t="s">
        <v>250</v>
      </c>
      <c r="O9" s="464" t="s">
        <v>250</v>
      </c>
      <c r="P9" s="464" t="s">
        <v>250</v>
      </c>
      <c r="Q9" s="464" t="s">
        <v>250</v>
      </c>
      <c r="R9" s="464" t="s">
        <v>250</v>
      </c>
      <c r="S9" s="464" t="s">
        <v>250</v>
      </c>
      <c r="T9" s="464" t="s">
        <v>250</v>
      </c>
      <c r="U9" s="463">
        <v>21330</v>
      </c>
      <c r="V9" s="465">
        <v>40677</v>
      </c>
    </row>
    <row r="10" spans="2:22" ht="15">
      <c r="B10" s="461" t="s">
        <v>103</v>
      </c>
      <c r="C10" s="462" t="s">
        <v>104</v>
      </c>
      <c r="D10" s="319" t="s">
        <v>105</v>
      </c>
      <c r="E10" s="463">
        <v>13.479380000000001</v>
      </c>
      <c r="F10" s="463">
        <v>41919.141629999998</v>
      </c>
      <c r="G10" s="463">
        <v>55645</v>
      </c>
      <c r="H10" s="462" t="s">
        <v>292</v>
      </c>
      <c r="I10" s="462" t="s">
        <v>293</v>
      </c>
      <c r="J10" s="463"/>
      <c r="K10" s="463">
        <v>32323</v>
      </c>
      <c r="L10" s="464" t="s">
        <v>250</v>
      </c>
      <c r="M10" s="464" t="s">
        <v>250</v>
      </c>
      <c r="N10" s="464" t="s">
        <v>250</v>
      </c>
      <c r="O10" s="464" t="s">
        <v>250</v>
      </c>
      <c r="P10" s="463">
        <v>30766</v>
      </c>
      <c r="Q10" s="463">
        <v>33131</v>
      </c>
      <c r="R10" s="464" t="s">
        <v>250</v>
      </c>
      <c r="S10" s="463">
        <v>22993</v>
      </c>
      <c r="T10" s="464" t="s">
        <v>250</v>
      </c>
      <c r="U10" s="463">
        <v>11343</v>
      </c>
      <c r="V10" s="466" t="s">
        <v>250</v>
      </c>
    </row>
    <row r="11" spans="2:22" ht="15">
      <c r="B11" s="461" t="s">
        <v>81</v>
      </c>
      <c r="C11" s="462" t="s">
        <v>82</v>
      </c>
      <c r="D11" s="319" t="s">
        <v>80</v>
      </c>
      <c r="E11" s="463">
        <v>15.494899999999999</v>
      </c>
      <c r="F11" s="463">
        <v>48357.015679999997</v>
      </c>
      <c r="G11" s="463">
        <v>56754</v>
      </c>
      <c r="H11" s="462" t="s">
        <v>294</v>
      </c>
      <c r="I11" s="462" t="s">
        <v>295</v>
      </c>
      <c r="J11" s="464" t="s">
        <v>250</v>
      </c>
      <c r="K11" s="463">
        <v>54277</v>
      </c>
      <c r="L11" s="463">
        <v>43134</v>
      </c>
      <c r="M11" s="463">
        <v>43277</v>
      </c>
      <c r="N11" s="463">
        <v>39772</v>
      </c>
      <c r="O11" s="463">
        <v>40445</v>
      </c>
      <c r="P11" s="463">
        <v>30801</v>
      </c>
      <c r="Q11" s="463">
        <v>40248</v>
      </c>
      <c r="R11" s="463">
        <v>40046</v>
      </c>
      <c r="S11" s="464" t="s">
        <v>250</v>
      </c>
      <c r="T11" s="464" t="s">
        <v>250</v>
      </c>
      <c r="U11" s="463">
        <v>24544</v>
      </c>
      <c r="V11" s="465">
        <v>52417</v>
      </c>
    </row>
    <row r="12" spans="2:22" ht="15">
      <c r="B12" s="461" t="s">
        <v>83</v>
      </c>
      <c r="C12" s="462" t="s">
        <v>84</v>
      </c>
      <c r="D12" s="319" t="s">
        <v>80</v>
      </c>
      <c r="E12" s="463">
        <v>11.29269</v>
      </c>
      <c r="F12" s="463">
        <v>28595.35</v>
      </c>
      <c r="G12" s="463">
        <v>54100</v>
      </c>
      <c r="H12" s="462" t="s">
        <v>296</v>
      </c>
      <c r="I12" s="462" t="s">
        <v>297</v>
      </c>
      <c r="J12" s="463"/>
      <c r="K12" s="463">
        <v>29000</v>
      </c>
      <c r="L12" s="463">
        <v>32000</v>
      </c>
      <c r="M12" s="463"/>
      <c r="N12" s="463"/>
      <c r="O12" s="463"/>
      <c r="P12" s="463">
        <v>26000</v>
      </c>
      <c r="Q12" s="463"/>
      <c r="R12" s="463"/>
      <c r="S12" s="463"/>
      <c r="T12" s="463"/>
      <c r="U12" s="463">
        <v>24500</v>
      </c>
      <c r="V12" s="465"/>
    </row>
    <row r="13" spans="2:22" ht="15">
      <c r="B13" s="461" t="s">
        <v>85</v>
      </c>
      <c r="C13" s="462" t="s">
        <v>86</v>
      </c>
      <c r="D13" s="319" t="s">
        <v>80</v>
      </c>
      <c r="E13" s="463">
        <v>11.87649</v>
      </c>
      <c r="F13" s="463">
        <v>42978.618620000001</v>
      </c>
      <c r="G13" s="463">
        <v>55840</v>
      </c>
      <c r="H13" s="462" t="s">
        <v>296</v>
      </c>
      <c r="I13" s="462" t="s">
        <v>298</v>
      </c>
      <c r="J13" s="464" t="s">
        <v>250</v>
      </c>
      <c r="K13" s="463">
        <v>36440</v>
      </c>
      <c r="L13" s="464" t="s">
        <v>250</v>
      </c>
      <c r="M13" s="464" t="s">
        <v>250</v>
      </c>
      <c r="N13" s="464" t="s">
        <v>250</v>
      </c>
      <c r="O13" s="464" t="s">
        <v>250</v>
      </c>
      <c r="P13" s="463">
        <v>35930</v>
      </c>
      <c r="Q13" s="464" t="s">
        <v>250</v>
      </c>
      <c r="R13" s="464" t="s">
        <v>250</v>
      </c>
      <c r="S13" s="464" t="s">
        <v>250</v>
      </c>
      <c r="T13" s="464" t="s">
        <v>250</v>
      </c>
      <c r="U13" s="463">
        <v>34913</v>
      </c>
      <c r="V13" s="465">
        <v>33624</v>
      </c>
    </row>
    <row r="14" spans="2:22" ht="15">
      <c r="B14" s="461" t="s">
        <v>106</v>
      </c>
      <c r="C14" s="462" t="s">
        <v>107</v>
      </c>
      <c r="D14" s="319" t="s">
        <v>105</v>
      </c>
      <c r="E14" s="463">
        <v>20.665330000000001</v>
      </c>
      <c r="F14" s="463">
        <v>58426.900580000001</v>
      </c>
      <c r="G14" s="463">
        <v>63982</v>
      </c>
      <c r="H14" s="462" t="s">
        <v>299</v>
      </c>
      <c r="I14" s="462" t="s">
        <v>300</v>
      </c>
      <c r="J14" s="463">
        <v>55836</v>
      </c>
      <c r="K14" s="463">
        <v>33923</v>
      </c>
      <c r="L14" s="464" t="s">
        <v>250</v>
      </c>
      <c r="M14" s="464" t="s">
        <v>250</v>
      </c>
      <c r="N14" s="464" t="s">
        <v>250</v>
      </c>
      <c r="O14" s="464" t="s">
        <v>250</v>
      </c>
      <c r="P14" s="463">
        <v>51811</v>
      </c>
      <c r="Q14" s="463">
        <v>39331</v>
      </c>
      <c r="R14" s="464" t="s">
        <v>250</v>
      </c>
      <c r="S14" s="464" t="s">
        <v>250</v>
      </c>
      <c r="T14" s="464" t="s">
        <v>250</v>
      </c>
      <c r="U14" s="463">
        <v>33923</v>
      </c>
      <c r="V14" s="465">
        <v>44762</v>
      </c>
    </row>
    <row r="15" spans="2:22" ht="15">
      <c r="B15" s="461" t="s">
        <v>164</v>
      </c>
      <c r="C15" s="462" t="s">
        <v>165</v>
      </c>
      <c r="D15" s="319" t="s">
        <v>105</v>
      </c>
      <c r="E15" s="463">
        <v>16.765519999999999</v>
      </c>
      <c r="F15" s="463">
        <v>55060.418919999996</v>
      </c>
      <c r="G15" s="463">
        <v>80000</v>
      </c>
      <c r="H15" s="462" t="s">
        <v>301</v>
      </c>
      <c r="I15" s="462" t="s">
        <v>302</v>
      </c>
      <c r="J15" s="463"/>
      <c r="K15" s="464" t="s">
        <v>250</v>
      </c>
      <c r="L15" s="463">
        <v>60385</v>
      </c>
      <c r="M15" s="463">
        <v>48000</v>
      </c>
      <c r="N15" s="463">
        <v>52159</v>
      </c>
      <c r="O15" s="463">
        <v>48074</v>
      </c>
      <c r="P15" s="464" t="s">
        <v>250</v>
      </c>
      <c r="Q15" s="463">
        <v>53130</v>
      </c>
      <c r="R15" s="463">
        <v>47736</v>
      </c>
      <c r="S15" s="463"/>
      <c r="T15" s="464" t="s">
        <v>250</v>
      </c>
      <c r="U15" s="463">
        <v>32702</v>
      </c>
      <c r="V15" s="465">
        <v>52406</v>
      </c>
    </row>
    <row r="16" spans="2:22" ht="15">
      <c r="B16" s="461" t="s">
        <v>108</v>
      </c>
      <c r="C16" s="462" t="s">
        <v>109</v>
      </c>
      <c r="D16" s="319" t="s">
        <v>105</v>
      </c>
      <c r="E16" s="463">
        <v>7.7770299999999999</v>
      </c>
      <c r="F16" s="463">
        <v>59305.7</v>
      </c>
      <c r="G16" s="463">
        <v>90810</v>
      </c>
      <c r="H16" s="462" t="s">
        <v>303</v>
      </c>
      <c r="I16" s="462" t="s">
        <v>298</v>
      </c>
      <c r="J16" s="463"/>
      <c r="K16" s="463">
        <v>54371</v>
      </c>
      <c r="L16" s="463"/>
      <c r="M16" s="463"/>
      <c r="N16" s="463"/>
      <c r="O16" s="463"/>
      <c r="P16" s="463"/>
      <c r="Q16" s="463"/>
      <c r="R16" s="463"/>
      <c r="S16" s="463"/>
      <c r="T16" s="463"/>
      <c r="U16" s="463">
        <v>35069</v>
      </c>
      <c r="V16" s="465"/>
    </row>
    <row r="17" spans="2:22" ht="15">
      <c r="B17" s="461" t="s">
        <v>110</v>
      </c>
      <c r="C17" s="462" t="s">
        <v>111</v>
      </c>
      <c r="D17" s="319" t="s">
        <v>105</v>
      </c>
      <c r="E17" s="463">
        <v>21.943359999999998</v>
      </c>
      <c r="F17" s="463">
        <v>76984.229439999996</v>
      </c>
      <c r="G17" s="463">
        <v>125000</v>
      </c>
      <c r="H17" s="462" t="s">
        <v>304</v>
      </c>
      <c r="I17" s="462" t="s">
        <v>302</v>
      </c>
      <c r="J17" s="464" t="s">
        <v>250</v>
      </c>
      <c r="K17" s="463">
        <v>66379</v>
      </c>
      <c r="L17" s="463">
        <v>64801</v>
      </c>
      <c r="M17" s="463">
        <v>84392</v>
      </c>
      <c r="N17" s="463">
        <v>67761</v>
      </c>
      <c r="O17" s="464" t="s">
        <v>250</v>
      </c>
      <c r="P17" s="464" t="s">
        <v>250</v>
      </c>
      <c r="Q17" s="464" t="s">
        <v>250</v>
      </c>
      <c r="R17" s="463">
        <v>59280</v>
      </c>
      <c r="S17" s="464" t="s">
        <v>250</v>
      </c>
      <c r="T17" s="464" t="s">
        <v>250</v>
      </c>
      <c r="U17" s="463">
        <v>39310</v>
      </c>
      <c r="V17" s="466" t="s">
        <v>250</v>
      </c>
    </row>
    <row r="18" spans="2:22" ht="15">
      <c r="B18" s="461" t="s">
        <v>112</v>
      </c>
      <c r="C18" s="462" t="s">
        <v>113</v>
      </c>
      <c r="D18" s="319" t="s">
        <v>105</v>
      </c>
      <c r="E18" s="463">
        <v>16.505210000000002</v>
      </c>
      <c r="F18" s="463">
        <v>60200.737699999998</v>
      </c>
      <c r="G18" s="463">
        <v>102938</v>
      </c>
      <c r="H18" s="462" t="s">
        <v>305</v>
      </c>
      <c r="I18" s="462" t="s">
        <v>306</v>
      </c>
      <c r="J18" s="463">
        <v>60919</v>
      </c>
      <c r="K18" s="464" t="s">
        <v>250</v>
      </c>
      <c r="L18" s="464" t="s">
        <v>250</v>
      </c>
      <c r="M18" s="464" t="s">
        <v>250</v>
      </c>
      <c r="N18" s="464" t="s">
        <v>250</v>
      </c>
      <c r="O18" s="464" t="s">
        <v>250</v>
      </c>
      <c r="P18" s="464" t="s">
        <v>250</v>
      </c>
      <c r="Q18" s="463">
        <v>46861</v>
      </c>
      <c r="R18" s="463">
        <v>51475</v>
      </c>
      <c r="S18" s="464" t="s">
        <v>250</v>
      </c>
      <c r="T18" s="464" t="s">
        <v>250</v>
      </c>
      <c r="U18" s="463">
        <v>30773</v>
      </c>
      <c r="V18" s="466" t="s">
        <v>250</v>
      </c>
    </row>
    <row r="19" spans="2:22" ht="15">
      <c r="B19" s="461" t="s">
        <v>114</v>
      </c>
      <c r="C19" s="462" t="s">
        <v>115</v>
      </c>
      <c r="D19" s="319" t="s">
        <v>105</v>
      </c>
      <c r="E19" s="463">
        <v>13.50691</v>
      </c>
      <c r="F19" s="463">
        <v>56194.158669999997</v>
      </c>
      <c r="G19" s="463">
        <v>100000</v>
      </c>
      <c r="H19" s="462" t="s">
        <v>307</v>
      </c>
      <c r="I19" s="462" t="s">
        <v>298</v>
      </c>
      <c r="J19" s="463">
        <v>85363</v>
      </c>
      <c r="K19" s="463">
        <v>66923</v>
      </c>
      <c r="L19" s="463">
        <v>61339</v>
      </c>
      <c r="M19" s="463">
        <v>61339</v>
      </c>
      <c r="N19" s="463">
        <v>64875</v>
      </c>
      <c r="O19" s="463">
        <v>61339</v>
      </c>
      <c r="P19" s="463">
        <v>42456</v>
      </c>
      <c r="Q19" s="464" t="s">
        <v>250</v>
      </c>
      <c r="R19" s="464" t="s">
        <v>250</v>
      </c>
      <c r="S19" s="464" t="s">
        <v>250</v>
      </c>
      <c r="T19" s="464" t="s">
        <v>250</v>
      </c>
      <c r="U19" s="463">
        <v>37872</v>
      </c>
      <c r="V19" s="466" t="s">
        <v>250</v>
      </c>
    </row>
    <row r="20" spans="2:22" ht="15">
      <c r="B20" s="461" t="s">
        <v>116</v>
      </c>
      <c r="C20" s="462" t="s">
        <v>117</v>
      </c>
      <c r="D20" s="319" t="s">
        <v>105</v>
      </c>
      <c r="E20" s="463">
        <v>15.124409999999999</v>
      </c>
      <c r="F20" s="463">
        <v>47440.038460000003</v>
      </c>
      <c r="G20" s="463">
        <v>77636</v>
      </c>
      <c r="H20" s="462" t="s">
        <v>308</v>
      </c>
      <c r="I20" s="462" t="s">
        <v>291</v>
      </c>
      <c r="J20" s="464" t="s">
        <v>250</v>
      </c>
      <c r="K20" s="463">
        <v>53913</v>
      </c>
      <c r="L20" s="463">
        <v>49527</v>
      </c>
      <c r="M20" s="463">
        <v>57707</v>
      </c>
      <c r="N20" s="463">
        <v>60547</v>
      </c>
      <c r="O20" s="463">
        <v>46753</v>
      </c>
      <c r="P20" s="463">
        <v>46753</v>
      </c>
      <c r="Q20" s="463">
        <v>49527</v>
      </c>
      <c r="R20" s="463">
        <v>57707</v>
      </c>
      <c r="S20" s="463">
        <v>60547</v>
      </c>
      <c r="T20" s="463">
        <v>46753</v>
      </c>
      <c r="U20" s="463">
        <v>36316</v>
      </c>
      <c r="V20" s="466" t="s">
        <v>250</v>
      </c>
    </row>
    <row r="21" spans="2:22" ht="15">
      <c r="B21" s="461" t="s">
        <v>248</v>
      </c>
      <c r="C21" s="283" t="s">
        <v>615</v>
      </c>
      <c r="D21" s="319" t="s">
        <v>105</v>
      </c>
      <c r="E21" s="463">
        <v>15.504810000000001</v>
      </c>
      <c r="F21" s="463">
        <v>41259.96183</v>
      </c>
      <c r="G21" s="463">
        <v>73612</v>
      </c>
      <c r="H21" s="462" t="s">
        <v>309</v>
      </c>
      <c r="I21" s="462" t="s">
        <v>298</v>
      </c>
      <c r="J21" s="463"/>
      <c r="K21" s="463">
        <v>41063</v>
      </c>
      <c r="L21" s="464" t="s">
        <v>250</v>
      </c>
      <c r="M21" s="464" t="s">
        <v>250</v>
      </c>
      <c r="N21" s="463">
        <v>38196</v>
      </c>
      <c r="O21" s="464" t="s">
        <v>250</v>
      </c>
      <c r="P21" s="464" t="s">
        <v>250</v>
      </c>
      <c r="Q21" s="464" t="s">
        <v>250</v>
      </c>
      <c r="R21" s="464" t="s">
        <v>250</v>
      </c>
      <c r="S21" s="464" t="s">
        <v>250</v>
      </c>
      <c r="T21" s="464" t="s">
        <v>250</v>
      </c>
      <c r="U21" s="463">
        <v>31393</v>
      </c>
      <c r="V21" s="466" t="s">
        <v>250</v>
      </c>
    </row>
    <row r="22" spans="2:22" ht="15">
      <c r="B22" s="461" t="s">
        <v>235</v>
      </c>
      <c r="C22" s="462" t="s">
        <v>236</v>
      </c>
      <c r="D22" s="319" t="s">
        <v>105</v>
      </c>
      <c r="E22" s="463">
        <v>14.493869999999999</v>
      </c>
      <c r="F22" s="463">
        <v>35716.111109999998</v>
      </c>
      <c r="G22" s="463">
        <v>60156</v>
      </c>
      <c r="H22" s="462" t="s">
        <v>310</v>
      </c>
      <c r="I22" s="462" t="s">
        <v>311</v>
      </c>
      <c r="J22" s="464" t="s">
        <v>250</v>
      </c>
      <c r="K22" s="464" t="s">
        <v>250</v>
      </c>
      <c r="L22" s="464" t="s">
        <v>250</v>
      </c>
      <c r="M22" s="464" t="s">
        <v>250</v>
      </c>
      <c r="N22" s="464" t="s">
        <v>250</v>
      </c>
      <c r="O22" s="464" t="s">
        <v>250</v>
      </c>
      <c r="P22" s="463">
        <v>35000</v>
      </c>
      <c r="Q22" s="464" t="s">
        <v>250</v>
      </c>
      <c r="R22" s="464" t="s">
        <v>250</v>
      </c>
      <c r="S22" s="464" t="s">
        <v>250</v>
      </c>
      <c r="T22" s="464" t="s">
        <v>250</v>
      </c>
      <c r="U22" s="463">
        <v>35000</v>
      </c>
      <c r="V22" s="466" t="s">
        <v>250</v>
      </c>
    </row>
    <row r="23" spans="2:22" ht="15">
      <c r="B23" s="461" t="s">
        <v>118</v>
      </c>
      <c r="C23" s="462" t="s">
        <v>119</v>
      </c>
      <c r="D23" s="319" t="s">
        <v>105</v>
      </c>
      <c r="E23" s="463">
        <v>21.289660000000001</v>
      </c>
      <c r="F23" s="463">
        <v>71357.821509999994</v>
      </c>
      <c r="G23" s="463">
        <v>104238</v>
      </c>
      <c r="H23" s="462" t="s">
        <v>312</v>
      </c>
      <c r="I23" s="462" t="s">
        <v>291</v>
      </c>
      <c r="J23" s="463">
        <v>76094.86</v>
      </c>
      <c r="K23" s="463">
        <v>54233.43</v>
      </c>
      <c r="L23" s="463">
        <v>55185.25</v>
      </c>
      <c r="M23" s="464" t="s">
        <v>250</v>
      </c>
      <c r="N23" s="463">
        <v>68656.160000000003</v>
      </c>
      <c r="O23" s="463">
        <v>56481.599999999999</v>
      </c>
      <c r="P23" s="463">
        <v>37285.21</v>
      </c>
      <c r="Q23" s="464" t="s">
        <v>250</v>
      </c>
      <c r="R23" s="463">
        <v>51300.6</v>
      </c>
      <c r="S23" s="464" t="s">
        <v>250</v>
      </c>
      <c r="T23" s="464" t="s">
        <v>250</v>
      </c>
      <c r="U23" s="463">
        <v>22329.16</v>
      </c>
      <c r="V23" s="466" t="s">
        <v>250</v>
      </c>
    </row>
    <row r="24" spans="2:22" ht="15">
      <c r="B24" s="461" t="s">
        <v>204</v>
      </c>
      <c r="C24" s="462" t="s">
        <v>205</v>
      </c>
      <c r="D24" s="319" t="s">
        <v>206</v>
      </c>
      <c r="E24" s="463">
        <v>46.082790000000003</v>
      </c>
      <c r="F24" s="463">
        <v>78181.096560000005</v>
      </c>
      <c r="G24" s="463">
        <v>156933</v>
      </c>
      <c r="H24" s="462" t="s">
        <v>313</v>
      </c>
      <c r="I24" s="462" t="s">
        <v>295</v>
      </c>
      <c r="J24" s="463">
        <v>108239</v>
      </c>
      <c r="K24" s="464" t="s">
        <v>250</v>
      </c>
      <c r="L24" s="463">
        <v>95879</v>
      </c>
      <c r="M24" s="463">
        <v>73460</v>
      </c>
      <c r="N24" s="463">
        <v>78021</v>
      </c>
      <c r="O24" s="464" t="s">
        <v>250</v>
      </c>
      <c r="P24" s="464" t="s">
        <v>250</v>
      </c>
      <c r="Q24" s="463">
        <v>80499</v>
      </c>
      <c r="R24" s="463">
        <v>63458</v>
      </c>
      <c r="S24" s="464" t="s">
        <v>250</v>
      </c>
      <c r="T24" s="463">
        <v>63458</v>
      </c>
      <c r="U24" s="464" t="s">
        <v>250</v>
      </c>
      <c r="V24" s="466" t="s">
        <v>250</v>
      </c>
    </row>
    <row r="25" spans="2:22" ht="15">
      <c r="B25" s="461" t="s">
        <v>162</v>
      </c>
      <c r="C25" s="462" t="s">
        <v>163</v>
      </c>
      <c r="D25" s="319" t="s">
        <v>105</v>
      </c>
      <c r="E25" s="463">
        <v>29.268419999999999</v>
      </c>
      <c r="F25" s="463">
        <v>73549.940659999993</v>
      </c>
      <c r="G25" s="463">
        <v>142282</v>
      </c>
      <c r="H25" s="462" t="s">
        <v>296</v>
      </c>
      <c r="I25" s="462" t="s">
        <v>291</v>
      </c>
      <c r="J25" s="463">
        <v>107641</v>
      </c>
      <c r="K25" s="463">
        <v>84644</v>
      </c>
      <c r="L25" s="463">
        <v>76196</v>
      </c>
      <c r="M25" s="463">
        <v>83067</v>
      </c>
      <c r="N25" s="463">
        <v>86418</v>
      </c>
      <c r="O25" s="463"/>
      <c r="P25" s="463">
        <v>62799</v>
      </c>
      <c r="Q25" s="463">
        <v>65302</v>
      </c>
      <c r="R25" s="463">
        <v>65302</v>
      </c>
      <c r="S25" s="463">
        <v>73240</v>
      </c>
      <c r="T25" s="464" t="s">
        <v>250</v>
      </c>
      <c r="U25" s="463">
        <v>43987</v>
      </c>
      <c r="V25" s="465">
        <v>97763</v>
      </c>
    </row>
    <row r="26" spans="2:22" ht="15">
      <c r="B26" s="461" t="s">
        <v>229</v>
      </c>
      <c r="C26" s="462" t="s">
        <v>230</v>
      </c>
      <c r="D26" s="319" t="s">
        <v>105</v>
      </c>
      <c r="E26" s="463">
        <v>15.974550000000001</v>
      </c>
      <c r="F26" s="463">
        <v>70184.166670000006</v>
      </c>
      <c r="G26" s="463">
        <v>114060</v>
      </c>
      <c r="H26" s="462" t="s">
        <v>314</v>
      </c>
      <c r="I26" s="462" t="s">
        <v>315</v>
      </c>
      <c r="J26" s="463"/>
      <c r="K26" s="463">
        <v>68204</v>
      </c>
      <c r="L26" s="463">
        <v>61862</v>
      </c>
      <c r="M26" s="463"/>
      <c r="N26" s="463"/>
      <c r="O26" s="463"/>
      <c r="P26" s="463">
        <v>58915</v>
      </c>
      <c r="Q26" s="463"/>
      <c r="R26" s="463"/>
      <c r="S26" s="463">
        <v>58915</v>
      </c>
      <c r="T26" s="463"/>
      <c r="U26" s="463">
        <v>46162</v>
      </c>
      <c r="V26" s="465"/>
    </row>
    <row r="27" spans="2:22" ht="15">
      <c r="B27" s="461" t="s">
        <v>120</v>
      </c>
      <c r="C27" s="462" t="s">
        <v>121</v>
      </c>
      <c r="D27" s="319" t="s">
        <v>105</v>
      </c>
      <c r="E27" s="463">
        <v>10.704879999999999</v>
      </c>
      <c r="F27" s="463">
        <v>49875.272729999997</v>
      </c>
      <c r="G27" s="463">
        <v>81000</v>
      </c>
      <c r="H27" s="462" t="s">
        <v>296</v>
      </c>
      <c r="I27" s="462" t="s">
        <v>291</v>
      </c>
      <c r="J27" s="464" t="s">
        <v>250</v>
      </c>
      <c r="K27" s="463">
        <v>42156</v>
      </c>
      <c r="L27" s="463">
        <v>44793</v>
      </c>
      <c r="M27" s="463">
        <v>41482</v>
      </c>
      <c r="N27" s="463">
        <v>37000</v>
      </c>
      <c r="O27" s="464" t="s">
        <v>250</v>
      </c>
      <c r="P27" s="463">
        <v>35000</v>
      </c>
      <c r="Q27" s="464" t="s">
        <v>250</v>
      </c>
      <c r="R27" s="464" t="s">
        <v>250</v>
      </c>
      <c r="S27" s="464" t="s">
        <v>250</v>
      </c>
      <c r="T27" s="464" t="s">
        <v>250</v>
      </c>
      <c r="U27" s="463">
        <v>32000</v>
      </c>
      <c r="V27" s="466" t="s">
        <v>250</v>
      </c>
    </row>
    <row r="28" spans="2:22" ht="15">
      <c r="B28" s="461" t="s">
        <v>122</v>
      </c>
      <c r="C28" s="462" t="s">
        <v>123</v>
      </c>
      <c r="D28" s="319" t="s">
        <v>105</v>
      </c>
      <c r="E28" s="463">
        <v>29.185449999999999</v>
      </c>
      <c r="F28" s="463">
        <v>61119.707110000003</v>
      </c>
      <c r="G28" s="463">
        <v>80906</v>
      </c>
      <c r="H28" s="462" t="s">
        <v>316</v>
      </c>
      <c r="I28" s="462" t="s">
        <v>317</v>
      </c>
      <c r="J28" s="463"/>
      <c r="K28" s="463">
        <v>48138</v>
      </c>
      <c r="L28" s="463">
        <v>41199</v>
      </c>
      <c r="M28" s="463">
        <v>41425</v>
      </c>
      <c r="N28" s="463">
        <v>53599</v>
      </c>
      <c r="O28" s="463">
        <v>40845</v>
      </c>
      <c r="P28" s="463">
        <v>33282</v>
      </c>
      <c r="Q28" s="463">
        <v>33282</v>
      </c>
      <c r="R28" s="463">
        <v>32193</v>
      </c>
      <c r="S28" s="463">
        <v>34618</v>
      </c>
      <c r="T28" s="463">
        <v>40907</v>
      </c>
      <c r="U28" s="463">
        <v>32193</v>
      </c>
      <c r="V28" s="465">
        <v>44426</v>
      </c>
    </row>
    <row r="29" spans="2:22" ht="15">
      <c r="B29" s="461" t="s">
        <v>87</v>
      </c>
      <c r="C29" s="462" t="s">
        <v>88</v>
      </c>
      <c r="D29" s="319" t="s">
        <v>80</v>
      </c>
      <c r="E29" s="463">
        <v>14.042540000000001</v>
      </c>
      <c r="F29" s="463">
        <v>41049.898679999998</v>
      </c>
      <c r="G29" s="463">
        <v>80293</v>
      </c>
      <c r="H29" s="462" t="s">
        <v>318</v>
      </c>
      <c r="I29" s="462" t="s">
        <v>289</v>
      </c>
      <c r="J29" s="463"/>
      <c r="K29" s="463">
        <v>29817</v>
      </c>
      <c r="L29" s="463">
        <v>21271</v>
      </c>
      <c r="M29" s="463">
        <v>53985</v>
      </c>
      <c r="N29" s="463">
        <v>61818</v>
      </c>
      <c r="O29" s="463"/>
      <c r="P29" s="463"/>
      <c r="Q29" s="464" t="s">
        <v>250</v>
      </c>
      <c r="R29" s="463"/>
      <c r="S29" s="464" t="s">
        <v>250</v>
      </c>
      <c r="T29" s="464" t="s">
        <v>250</v>
      </c>
      <c r="U29" s="463">
        <v>10725</v>
      </c>
      <c r="V29" s="465">
        <v>12374</v>
      </c>
    </row>
    <row r="30" spans="2:22" ht="15">
      <c r="B30" s="461" t="s">
        <v>124</v>
      </c>
      <c r="C30" s="462" t="s">
        <v>125</v>
      </c>
      <c r="D30" s="319" t="s">
        <v>105</v>
      </c>
      <c r="E30" s="463">
        <v>25.85726</v>
      </c>
      <c r="F30" s="463">
        <v>59722.151429999998</v>
      </c>
      <c r="G30" s="463">
        <v>117832</v>
      </c>
      <c r="H30" s="462" t="s">
        <v>319</v>
      </c>
      <c r="I30" s="462" t="s">
        <v>300</v>
      </c>
      <c r="J30" s="463">
        <v>66945</v>
      </c>
      <c r="K30" s="463">
        <v>53221</v>
      </c>
      <c r="L30" s="463">
        <v>44528</v>
      </c>
      <c r="M30" s="463">
        <v>48015</v>
      </c>
      <c r="N30" s="463">
        <v>44528</v>
      </c>
      <c r="O30" s="463"/>
      <c r="P30" s="463">
        <v>42225</v>
      </c>
      <c r="Q30" s="463">
        <v>42356</v>
      </c>
      <c r="R30" s="463">
        <v>42398</v>
      </c>
      <c r="S30" s="463">
        <v>42093</v>
      </c>
      <c r="T30" s="463"/>
      <c r="U30" s="463">
        <v>36795</v>
      </c>
      <c r="V30" s="465"/>
    </row>
    <row r="31" spans="2:22" ht="15">
      <c r="B31" s="461" t="s">
        <v>126</v>
      </c>
      <c r="C31" s="462" t="s">
        <v>127</v>
      </c>
      <c r="D31" s="319" t="s">
        <v>105</v>
      </c>
      <c r="E31" s="463">
        <v>19.05986</v>
      </c>
      <c r="F31" s="463">
        <v>52203.342620000003</v>
      </c>
      <c r="G31" s="463">
        <v>83662</v>
      </c>
      <c r="H31" s="462" t="s">
        <v>320</v>
      </c>
      <c r="I31" s="462" t="s">
        <v>289</v>
      </c>
      <c r="J31" s="463">
        <v>59178</v>
      </c>
      <c r="K31" s="463">
        <v>54039</v>
      </c>
      <c r="L31" s="464" t="s">
        <v>250</v>
      </c>
      <c r="M31" s="464" t="s">
        <v>250</v>
      </c>
      <c r="N31" s="463">
        <v>54039</v>
      </c>
      <c r="O31" s="464" t="s">
        <v>250</v>
      </c>
      <c r="P31" s="464" t="s">
        <v>250</v>
      </c>
      <c r="Q31" s="463">
        <v>42471</v>
      </c>
      <c r="R31" s="463">
        <v>40943</v>
      </c>
      <c r="S31" s="464" t="s">
        <v>250</v>
      </c>
      <c r="T31" s="463">
        <v>40399</v>
      </c>
      <c r="U31" s="464" t="s">
        <v>250</v>
      </c>
      <c r="V31" s="466" t="s">
        <v>250</v>
      </c>
    </row>
    <row r="32" spans="2:22" ht="15">
      <c r="B32" s="461" t="s">
        <v>128</v>
      </c>
      <c r="C32" s="462" t="s">
        <v>129</v>
      </c>
      <c r="D32" s="319" t="s">
        <v>105</v>
      </c>
      <c r="E32" s="463">
        <v>14.11844</v>
      </c>
      <c r="F32" s="463">
        <v>42750.589050000002</v>
      </c>
      <c r="G32" s="463">
        <v>70203</v>
      </c>
      <c r="H32" s="462" t="s">
        <v>321</v>
      </c>
      <c r="I32" s="462" t="s">
        <v>289</v>
      </c>
      <c r="J32" s="463"/>
      <c r="K32" s="463"/>
      <c r="L32" s="463">
        <v>47153</v>
      </c>
      <c r="M32" s="463">
        <v>47153</v>
      </c>
      <c r="N32" s="463">
        <v>59511</v>
      </c>
      <c r="O32" s="463">
        <v>40732</v>
      </c>
      <c r="P32" s="463"/>
      <c r="Q32" s="463">
        <v>44630</v>
      </c>
      <c r="R32" s="463">
        <v>43724</v>
      </c>
      <c r="S32" s="463">
        <v>54958</v>
      </c>
      <c r="T32" s="463">
        <v>38117</v>
      </c>
      <c r="U32" s="463">
        <v>42836</v>
      </c>
      <c r="V32" s="465"/>
    </row>
    <row r="33" spans="2:22" ht="15">
      <c r="B33" s="461" t="s">
        <v>130</v>
      </c>
      <c r="C33" s="462" t="s">
        <v>131</v>
      </c>
      <c r="D33" s="319" t="s">
        <v>105</v>
      </c>
      <c r="E33" s="463">
        <v>9.3135399999999997</v>
      </c>
      <c r="F33" s="463">
        <v>50425.555560000001</v>
      </c>
      <c r="G33" s="463">
        <v>70416</v>
      </c>
      <c r="H33" s="462" t="s">
        <v>322</v>
      </c>
      <c r="I33" s="462" t="s">
        <v>323</v>
      </c>
      <c r="J33" s="463"/>
      <c r="K33" s="463">
        <v>45764</v>
      </c>
      <c r="L33" s="464" t="s">
        <v>250</v>
      </c>
      <c r="M33" s="464" t="s">
        <v>250</v>
      </c>
      <c r="N33" s="464" t="s">
        <v>250</v>
      </c>
      <c r="O33" s="464" t="s">
        <v>250</v>
      </c>
      <c r="P33" s="463">
        <v>41509</v>
      </c>
      <c r="Q33" s="463">
        <v>50455</v>
      </c>
      <c r="R33" s="464" t="s">
        <v>250</v>
      </c>
      <c r="S33" s="464" t="s">
        <v>250</v>
      </c>
      <c r="T33" s="464" t="s">
        <v>250</v>
      </c>
      <c r="U33" s="463">
        <v>34149</v>
      </c>
      <c r="V33" s="466" t="s">
        <v>250</v>
      </c>
    </row>
    <row r="34" spans="2:22" ht="15">
      <c r="B34" s="461" t="s">
        <v>132</v>
      </c>
      <c r="C34" s="462" t="s">
        <v>133</v>
      </c>
      <c r="D34" s="319" t="s">
        <v>105</v>
      </c>
      <c r="E34" s="463">
        <v>30.45354</v>
      </c>
      <c r="F34" s="463">
        <v>66350.79866</v>
      </c>
      <c r="G34" s="463">
        <v>160656</v>
      </c>
      <c r="H34" s="462" t="s">
        <v>324</v>
      </c>
      <c r="I34" s="462" t="s">
        <v>311</v>
      </c>
      <c r="J34" s="463">
        <v>95940</v>
      </c>
      <c r="K34" s="463">
        <v>72370</v>
      </c>
      <c r="L34" s="463">
        <v>60676</v>
      </c>
      <c r="M34" s="463">
        <v>58872</v>
      </c>
      <c r="N34" s="463">
        <v>102972</v>
      </c>
      <c r="O34" s="464" t="s">
        <v>250</v>
      </c>
      <c r="P34" s="463">
        <v>51243</v>
      </c>
      <c r="Q34" s="463">
        <v>55083</v>
      </c>
      <c r="R34" s="463">
        <v>52189</v>
      </c>
      <c r="S34" s="463">
        <v>58968</v>
      </c>
      <c r="T34" s="464" t="s">
        <v>250</v>
      </c>
      <c r="U34" s="463">
        <v>44364</v>
      </c>
      <c r="V34" s="465">
        <v>62418</v>
      </c>
    </row>
    <row r="35" spans="2:22" ht="15">
      <c r="B35" s="461" t="s">
        <v>89</v>
      </c>
      <c r="C35" s="462" t="s">
        <v>90</v>
      </c>
      <c r="D35" s="319" t="s">
        <v>80</v>
      </c>
      <c r="E35" s="463">
        <v>21.06363</v>
      </c>
      <c r="F35" s="463">
        <v>60861.156430000003</v>
      </c>
      <c r="G35" s="463">
        <v>70578</v>
      </c>
      <c r="H35" s="462" t="s">
        <v>325</v>
      </c>
      <c r="I35" s="462" t="s">
        <v>302</v>
      </c>
      <c r="J35" s="463"/>
      <c r="K35" s="463">
        <v>54164</v>
      </c>
      <c r="L35" s="464" t="s">
        <v>250</v>
      </c>
      <c r="M35" s="464" t="s">
        <v>250</v>
      </c>
      <c r="N35" s="464" t="s">
        <v>250</v>
      </c>
      <c r="O35" s="464" t="s">
        <v>250</v>
      </c>
      <c r="P35" s="463">
        <v>37352</v>
      </c>
      <c r="Q35" s="463">
        <v>56773</v>
      </c>
      <c r="R35" s="463">
        <v>34850</v>
      </c>
      <c r="S35" s="464" t="s">
        <v>250</v>
      </c>
      <c r="T35" s="464" t="s">
        <v>250</v>
      </c>
      <c r="U35" s="463">
        <v>33774</v>
      </c>
      <c r="V35" s="466" t="s">
        <v>250</v>
      </c>
    </row>
    <row r="36" spans="2:22" ht="15">
      <c r="B36" s="461" t="s">
        <v>134</v>
      </c>
      <c r="C36" s="462" t="s">
        <v>135</v>
      </c>
      <c r="D36" s="319" t="s">
        <v>105</v>
      </c>
      <c r="E36" s="463">
        <v>11.212580000000001</v>
      </c>
      <c r="F36" s="463">
        <v>46634.655169999998</v>
      </c>
      <c r="G36" s="463">
        <v>70000</v>
      </c>
      <c r="H36" s="462" t="s">
        <v>296</v>
      </c>
      <c r="I36" s="462" t="s">
        <v>326</v>
      </c>
      <c r="J36" s="463">
        <v>45170</v>
      </c>
      <c r="K36" s="464" t="s">
        <v>250</v>
      </c>
      <c r="L36" s="464" t="s">
        <v>250</v>
      </c>
      <c r="M36" s="464" t="s">
        <v>250</v>
      </c>
      <c r="N36" s="464" t="s">
        <v>250</v>
      </c>
      <c r="O36" s="464" t="s">
        <v>250</v>
      </c>
      <c r="P36" s="463">
        <v>30528</v>
      </c>
      <c r="Q36" s="464" t="s">
        <v>250</v>
      </c>
      <c r="R36" s="464" t="s">
        <v>250</v>
      </c>
      <c r="S36" s="464" t="s">
        <v>250</v>
      </c>
      <c r="T36" s="464" t="s">
        <v>250</v>
      </c>
      <c r="U36" s="463">
        <v>20395</v>
      </c>
      <c r="V36" s="466" t="s">
        <v>250</v>
      </c>
    </row>
    <row r="37" spans="2:22" ht="15">
      <c r="B37" s="461" t="s">
        <v>207</v>
      </c>
      <c r="C37" s="462" t="s">
        <v>208</v>
      </c>
      <c r="D37" s="319" t="s">
        <v>206</v>
      </c>
      <c r="E37" s="463">
        <v>51.200130000000001</v>
      </c>
      <c r="F37" s="463">
        <v>61952.16216</v>
      </c>
      <c r="G37" s="463">
        <v>60999</v>
      </c>
      <c r="H37" s="462" t="s">
        <v>327</v>
      </c>
      <c r="I37" s="462" t="s">
        <v>300</v>
      </c>
      <c r="J37" s="463"/>
      <c r="K37" s="464" t="s">
        <v>250</v>
      </c>
      <c r="L37" s="463">
        <v>48150</v>
      </c>
      <c r="M37" s="464" t="s">
        <v>250</v>
      </c>
      <c r="N37" s="464" t="s">
        <v>250</v>
      </c>
      <c r="O37" s="464" t="s">
        <v>250</v>
      </c>
      <c r="P37" s="464" t="s">
        <v>250</v>
      </c>
      <c r="Q37" s="464" t="s">
        <v>250</v>
      </c>
      <c r="R37" s="464" t="s">
        <v>250</v>
      </c>
      <c r="S37" s="463">
        <v>34811</v>
      </c>
      <c r="T37" s="464" t="s">
        <v>250</v>
      </c>
      <c r="U37" s="464" t="s">
        <v>250</v>
      </c>
      <c r="V37" s="466" t="s">
        <v>250</v>
      </c>
    </row>
    <row r="38" spans="2:22" ht="15">
      <c r="B38" s="461" t="s">
        <v>91</v>
      </c>
      <c r="C38" s="462" t="s">
        <v>92</v>
      </c>
      <c r="D38" s="319" t="s">
        <v>80</v>
      </c>
      <c r="E38" s="463">
        <v>26.45966</v>
      </c>
      <c r="F38" s="463">
        <v>40291.848870000002</v>
      </c>
      <c r="G38" s="463">
        <v>80868</v>
      </c>
      <c r="H38" s="462" t="s">
        <v>328</v>
      </c>
      <c r="I38" s="462" t="s">
        <v>302</v>
      </c>
      <c r="J38" s="464" t="s">
        <v>250</v>
      </c>
      <c r="K38" s="463">
        <v>47462</v>
      </c>
      <c r="L38" s="464" t="s">
        <v>250</v>
      </c>
      <c r="M38" s="464" t="s">
        <v>250</v>
      </c>
      <c r="N38" s="464" t="s">
        <v>250</v>
      </c>
      <c r="O38" s="464" t="s">
        <v>250</v>
      </c>
      <c r="P38" s="463">
        <v>32237</v>
      </c>
      <c r="Q38" s="463"/>
      <c r="R38" s="464" t="s">
        <v>250</v>
      </c>
      <c r="S38" s="464" t="s">
        <v>250</v>
      </c>
      <c r="T38" s="464" t="s">
        <v>250</v>
      </c>
      <c r="U38" s="463">
        <v>26238</v>
      </c>
      <c r="V38" s="465">
        <v>34812</v>
      </c>
    </row>
    <row r="39" spans="2:22" ht="15">
      <c r="B39" s="461" t="s">
        <v>136</v>
      </c>
      <c r="C39" s="462" t="s">
        <v>137</v>
      </c>
      <c r="D39" s="319" t="s">
        <v>105</v>
      </c>
      <c r="E39" s="463">
        <v>18.680869999999999</v>
      </c>
      <c r="F39" s="463">
        <v>68389.86404</v>
      </c>
      <c r="G39" s="463">
        <v>107000</v>
      </c>
      <c r="H39" s="462" t="s">
        <v>329</v>
      </c>
      <c r="I39" s="462" t="s">
        <v>302</v>
      </c>
      <c r="J39" s="463"/>
      <c r="K39" s="463">
        <v>67869</v>
      </c>
      <c r="L39" s="463">
        <v>54396</v>
      </c>
      <c r="M39" s="463">
        <v>54396</v>
      </c>
      <c r="N39" s="463">
        <v>54396</v>
      </c>
      <c r="O39" s="463">
        <v>54396</v>
      </c>
      <c r="P39" s="463">
        <v>37429</v>
      </c>
      <c r="Q39" s="463">
        <v>46982</v>
      </c>
      <c r="R39" s="463">
        <v>54396</v>
      </c>
      <c r="S39" s="463">
        <v>45115</v>
      </c>
      <c r="T39" s="463">
        <v>45115</v>
      </c>
      <c r="U39" s="463">
        <v>41421</v>
      </c>
      <c r="V39" s="465">
        <v>40916</v>
      </c>
    </row>
    <row r="40" spans="2:22" ht="15">
      <c r="B40" s="461" t="s">
        <v>138</v>
      </c>
      <c r="C40" s="462" t="s">
        <v>139</v>
      </c>
      <c r="D40" s="319" t="s">
        <v>105</v>
      </c>
      <c r="E40" s="463">
        <v>13.11683</v>
      </c>
      <c r="F40" s="463">
        <v>62816.987179999996</v>
      </c>
      <c r="G40" s="463">
        <v>82482</v>
      </c>
      <c r="H40" s="462" t="s">
        <v>330</v>
      </c>
      <c r="I40" s="462" t="s">
        <v>302</v>
      </c>
      <c r="J40" s="463">
        <v>67902</v>
      </c>
      <c r="K40" s="463">
        <v>45572</v>
      </c>
      <c r="L40" s="463">
        <v>54608</v>
      </c>
      <c r="M40" s="463">
        <v>58545</v>
      </c>
      <c r="N40" s="464" t="s">
        <v>250</v>
      </c>
      <c r="O40" s="464" t="s">
        <v>250</v>
      </c>
      <c r="P40" s="464" t="s">
        <v>250</v>
      </c>
      <c r="Q40" s="464" t="s">
        <v>250</v>
      </c>
      <c r="R40" s="464" t="s">
        <v>250</v>
      </c>
      <c r="S40" s="463">
        <v>42859</v>
      </c>
      <c r="T40" s="464" t="s">
        <v>250</v>
      </c>
      <c r="U40" s="463">
        <v>29722</v>
      </c>
      <c r="V40" s="466" t="s">
        <v>250</v>
      </c>
    </row>
    <row r="41" spans="2:22" ht="15">
      <c r="B41" s="461" t="s">
        <v>231</v>
      </c>
      <c r="C41" s="462" t="s">
        <v>232</v>
      </c>
      <c r="D41" s="319" t="s">
        <v>105</v>
      </c>
      <c r="E41" s="463">
        <v>18.037960000000002</v>
      </c>
      <c r="F41" s="463">
        <v>72760.699659999998</v>
      </c>
      <c r="G41" s="463">
        <v>138353</v>
      </c>
      <c r="H41" s="462" t="s">
        <v>331</v>
      </c>
      <c r="I41" s="462" t="s">
        <v>291</v>
      </c>
      <c r="J41" s="463">
        <v>101656</v>
      </c>
      <c r="K41" s="463">
        <v>67489</v>
      </c>
      <c r="L41" s="463">
        <v>69412</v>
      </c>
      <c r="M41" s="463">
        <v>77125</v>
      </c>
      <c r="N41" s="463">
        <v>81627</v>
      </c>
      <c r="O41" s="464" t="s">
        <v>250</v>
      </c>
      <c r="P41" s="464" t="s">
        <v>250</v>
      </c>
      <c r="Q41" s="463">
        <v>62382</v>
      </c>
      <c r="R41" s="463">
        <v>64249</v>
      </c>
      <c r="S41" s="463">
        <v>70281</v>
      </c>
      <c r="T41" s="464" t="s">
        <v>250</v>
      </c>
      <c r="U41" s="463">
        <v>24783</v>
      </c>
      <c r="V41" s="466" t="s">
        <v>250</v>
      </c>
    </row>
    <row r="42" spans="2:22" ht="15">
      <c r="B42" s="461" t="s">
        <v>219</v>
      </c>
      <c r="C42" s="462" t="s">
        <v>220</v>
      </c>
      <c r="D42" s="319" t="s">
        <v>206</v>
      </c>
      <c r="E42" s="463">
        <v>46.828569999999999</v>
      </c>
      <c r="F42" s="463">
        <v>56124.565759999998</v>
      </c>
      <c r="G42" s="463">
        <v>76772</v>
      </c>
      <c r="H42" s="462" t="s">
        <v>332</v>
      </c>
      <c r="I42" s="462" t="s">
        <v>333</v>
      </c>
      <c r="J42" s="463"/>
      <c r="K42" s="463"/>
      <c r="L42" s="463">
        <v>43632</v>
      </c>
      <c r="M42" s="463"/>
      <c r="N42" s="463">
        <v>43632</v>
      </c>
      <c r="O42" s="463">
        <v>43632</v>
      </c>
      <c r="P42" s="463">
        <v>35896</v>
      </c>
      <c r="Q42" s="463"/>
      <c r="R42" s="463"/>
      <c r="S42" s="463"/>
      <c r="T42" s="463"/>
      <c r="U42" s="463">
        <v>28308</v>
      </c>
      <c r="V42" s="465"/>
    </row>
    <row r="43" spans="2:22" ht="15">
      <c r="B43" s="461" t="s">
        <v>243</v>
      </c>
      <c r="C43" s="462" t="s">
        <v>244</v>
      </c>
      <c r="D43" s="319" t="s">
        <v>206</v>
      </c>
      <c r="E43" s="463">
        <v>21.766690000000001</v>
      </c>
      <c r="F43" s="463">
        <v>68819.03</v>
      </c>
      <c r="G43" s="463">
        <v>74053.72</v>
      </c>
      <c r="H43" s="462" t="s">
        <v>334</v>
      </c>
      <c r="I43" s="462" t="s">
        <v>323</v>
      </c>
      <c r="J43" s="464" t="s">
        <v>250</v>
      </c>
      <c r="K43" s="464" t="s">
        <v>250</v>
      </c>
      <c r="L43" s="464" t="s">
        <v>250</v>
      </c>
      <c r="M43" s="464" t="s">
        <v>250</v>
      </c>
      <c r="N43" s="464" t="s">
        <v>250</v>
      </c>
      <c r="O43" s="464" t="s">
        <v>250</v>
      </c>
      <c r="P43" s="463">
        <v>46429.8</v>
      </c>
      <c r="Q43" s="464" t="s">
        <v>250</v>
      </c>
      <c r="R43" s="464" t="s">
        <v>250</v>
      </c>
      <c r="S43" s="464" t="s">
        <v>250</v>
      </c>
      <c r="T43" s="464" t="s">
        <v>250</v>
      </c>
      <c r="U43" s="463">
        <v>9755.26</v>
      </c>
      <c r="V43" s="466" t="s">
        <v>250</v>
      </c>
    </row>
    <row r="44" spans="2:22" ht="15">
      <c r="B44" s="461" t="s">
        <v>245</v>
      </c>
      <c r="C44" s="462" t="s">
        <v>246</v>
      </c>
      <c r="D44" s="319" t="s">
        <v>247</v>
      </c>
      <c r="E44" s="463">
        <v>17.086369999999999</v>
      </c>
      <c r="F44" s="463">
        <v>70733.777780000004</v>
      </c>
      <c r="G44" s="463">
        <v>95327</v>
      </c>
      <c r="H44" s="462" t="s">
        <v>335</v>
      </c>
      <c r="I44" s="462" t="s">
        <v>336</v>
      </c>
      <c r="J44" s="464" t="s">
        <v>250</v>
      </c>
      <c r="K44" s="464" t="s">
        <v>250</v>
      </c>
      <c r="L44" s="464" t="s">
        <v>250</v>
      </c>
      <c r="M44" s="464" t="s">
        <v>250</v>
      </c>
      <c r="N44" s="464" t="s">
        <v>250</v>
      </c>
      <c r="O44" s="464" t="s">
        <v>250</v>
      </c>
      <c r="P44" s="463">
        <v>56205</v>
      </c>
      <c r="Q44" s="464" t="s">
        <v>250</v>
      </c>
      <c r="R44" s="464" t="s">
        <v>250</v>
      </c>
      <c r="S44" s="464" t="s">
        <v>250</v>
      </c>
      <c r="T44" s="464" t="s">
        <v>250</v>
      </c>
      <c r="U44" s="463">
        <v>33882</v>
      </c>
      <c r="V44" s="466" t="s">
        <v>250</v>
      </c>
    </row>
    <row r="45" spans="2:22" ht="15">
      <c r="B45" s="461" t="s">
        <v>140</v>
      </c>
      <c r="C45" s="462" t="s">
        <v>141</v>
      </c>
      <c r="D45" s="319" t="s">
        <v>105</v>
      </c>
      <c r="E45" s="463">
        <v>16.786429999999999</v>
      </c>
      <c r="F45" s="463">
        <v>67900.852459999995</v>
      </c>
      <c r="G45" s="463">
        <v>82036</v>
      </c>
      <c r="H45" s="462" t="s">
        <v>296</v>
      </c>
      <c r="I45" s="462" t="s">
        <v>323</v>
      </c>
      <c r="J45" s="464" t="s">
        <v>250</v>
      </c>
      <c r="K45" s="463">
        <v>67266</v>
      </c>
      <c r="L45" s="463">
        <v>56375</v>
      </c>
      <c r="M45" s="463">
        <v>56375</v>
      </c>
      <c r="N45" s="463">
        <v>47274</v>
      </c>
      <c r="O45" s="463">
        <v>47274</v>
      </c>
      <c r="P45" s="463">
        <v>39643</v>
      </c>
      <c r="Q45" s="464" t="s">
        <v>250</v>
      </c>
      <c r="R45" s="464" t="s">
        <v>250</v>
      </c>
      <c r="S45" s="463">
        <v>39643</v>
      </c>
      <c r="T45" s="464" t="s">
        <v>250</v>
      </c>
      <c r="U45" s="463">
        <v>39643</v>
      </c>
      <c r="V45" s="466" t="s">
        <v>250</v>
      </c>
    </row>
    <row r="46" spans="2:22" ht="15">
      <c r="B46" s="461" t="s">
        <v>142</v>
      </c>
      <c r="C46" s="462" t="s">
        <v>143</v>
      </c>
      <c r="D46" s="319" t="s">
        <v>105</v>
      </c>
      <c r="E46" s="463">
        <v>16.5852</v>
      </c>
      <c r="F46" s="463">
        <v>65620.583140000002</v>
      </c>
      <c r="G46" s="463">
        <v>163070</v>
      </c>
      <c r="H46" s="462" t="s">
        <v>337</v>
      </c>
      <c r="I46" s="462" t="s">
        <v>338</v>
      </c>
      <c r="J46" s="463">
        <v>111677</v>
      </c>
      <c r="K46" s="463">
        <v>64206</v>
      </c>
      <c r="L46" s="463">
        <v>68296</v>
      </c>
      <c r="M46" s="463">
        <v>68402</v>
      </c>
      <c r="N46" s="463">
        <v>68402</v>
      </c>
      <c r="O46" s="464" t="s">
        <v>250</v>
      </c>
      <c r="P46" s="464" t="s">
        <v>250</v>
      </c>
      <c r="Q46" s="463">
        <v>56466</v>
      </c>
      <c r="R46" s="463">
        <v>55492</v>
      </c>
      <c r="S46" s="463">
        <v>62475</v>
      </c>
      <c r="T46" s="464" t="s">
        <v>250</v>
      </c>
      <c r="U46" s="463">
        <v>42272</v>
      </c>
      <c r="V46" s="465">
        <v>77234</v>
      </c>
    </row>
    <row r="47" spans="2:22" ht="15">
      <c r="B47" s="461" t="s">
        <v>144</v>
      </c>
      <c r="C47" s="462" t="s">
        <v>145</v>
      </c>
      <c r="D47" s="319" t="s">
        <v>105</v>
      </c>
      <c r="E47" s="463">
        <v>20.275130000000001</v>
      </c>
      <c r="F47" s="463">
        <v>54317.588770000002</v>
      </c>
      <c r="G47" s="463">
        <v>67621</v>
      </c>
      <c r="H47" s="462" t="s">
        <v>339</v>
      </c>
      <c r="I47" s="462" t="s">
        <v>289</v>
      </c>
      <c r="J47" s="463"/>
      <c r="K47" s="463">
        <v>37876</v>
      </c>
      <c r="L47" s="464" t="s">
        <v>250</v>
      </c>
      <c r="M47" s="464" t="s">
        <v>250</v>
      </c>
      <c r="N47" s="464" t="s">
        <v>250</v>
      </c>
      <c r="O47" s="464" t="s">
        <v>250</v>
      </c>
      <c r="P47" s="464" t="s">
        <v>250</v>
      </c>
      <c r="Q47" s="464" t="s">
        <v>250</v>
      </c>
      <c r="R47" s="464" t="s">
        <v>250</v>
      </c>
      <c r="S47" s="464" t="s">
        <v>250</v>
      </c>
      <c r="T47" s="464" t="s">
        <v>250</v>
      </c>
      <c r="U47" s="463">
        <v>29528</v>
      </c>
      <c r="V47" s="466" t="s">
        <v>250</v>
      </c>
    </row>
    <row r="48" spans="2:22" ht="15">
      <c r="B48" s="461" t="s">
        <v>146</v>
      </c>
      <c r="C48" s="462" t="s">
        <v>147</v>
      </c>
      <c r="D48" s="319" t="s">
        <v>105</v>
      </c>
      <c r="E48" s="463">
        <v>14.00502</v>
      </c>
      <c r="F48" s="463">
        <v>49672.589740000003</v>
      </c>
      <c r="G48" s="463">
        <v>99915</v>
      </c>
      <c r="H48" s="462" t="s">
        <v>340</v>
      </c>
      <c r="I48" s="462" t="s">
        <v>333</v>
      </c>
      <c r="J48" s="463">
        <v>77128</v>
      </c>
      <c r="K48" s="463">
        <v>51271</v>
      </c>
      <c r="L48" s="463">
        <v>51700</v>
      </c>
      <c r="M48" s="463">
        <v>53291</v>
      </c>
      <c r="N48" s="463">
        <v>55636</v>
      </c>
      <c r="O48" s="463">
        <v>51116</v>
      </c>
      <c r="P48" s="464" t="s">
        <v>250</v>
      </c>
      <c r="Q48" s="464" t="s">
        <v>250</v>
      </c>
      <c r="R48" s="463">
        <v>53291</v>
      </c>
      <c r="S48" s="464" t="s">
        <v>250</v>
      </c>
      <c r="T48" s="464" t="s">
        <v>250</v>
      </c>
      <c r="U48" s="463">
        <v>36426</v>
      </c>
      <c r="V48" s="466" t="s">
        <v>250</v>
      </c>
    </row>
    <row r="49" spans="2:22" ht="15">
      <c r="B49" s="461" t="s">
        <v>225</v>
      </c>
      <c r="C49" s="462" t="s">
        <v>226</v>
      </c>
      <c r="D49" s="319" t="s">
        <v>206</v>
      </c>
      <c r="E49" s="463">
        <v>46.222180000000002</v>
      </c>
      <c r="F49" s="463">
        <v>54822.540979999998</v>
      </c>
      <c r="G49" s="463">
        <v>62366</v>
      </c>
      <c r="H49" s="462" t="s">
        <v>341</v>
      </c>
      <c r="I49" s="462" t="s">
        <v>302</v>
      </c>
      <c r="J49" s="463"/>
      <c r="K49" s="464" t="s">
        <v>250</v>
      </c>
      <c r="L49" s="464" t="s">
        <v>250</v>
      </c>
      <c r="M49" s="464" t="s">
        <v>250</v>
      </c>
      <c r="N49" s="464" t="s">
        <v>250</v>
      </c>
      <c r="O49" s="464" t="s">
        <v>250</v>
      </c>
      <c r="P49" s="463">
        <v>38227</v>
      </c>
      <c r="Q49" s="464" t="s">
        <v>250</v>
      </c>
      <c r="R49" s="464" t="s">
        <v>250</v>
      </c>
      <c r="S49" s="464" t="s">
        <v>250</v>
      </c>
      <c r="T49" s="464" t="s">
        <v>250</v>
      </c>
      <c r="U49" s="463"/>
      <c r="V49" s="466" t="s">
        <v>250</v>
      </c>
    </row>
    <row r="50" spans="2:22" ht="15">
      <c r="B50" s="461" t="s">
        <v>148</v>
      </c>
      <c r="C50" s="462" t="s">
        <v>149</v>
      </c>
      <c r="D50" s="319" t="s">
        <v>105</v>
      </c>
      <c r="E50" s="463">
        <v>21.03847</v>
      </c>
      <c r="F50" s="463">
        <v>78333.647060000003</v>
      </c>
      <c r="G50" s="463">
        <v>85664</v>
      </c>
      <c r="H50" s="462" t="s">
        <v>296</v>
      </c>
      <c r="I50" s="462" t="s">
        <v>323</v>
      </c>
      <c r="J50" s="463">
        <v>70346</v>
      </c>
      <c r="K50" s="464" t="s">
        <v>250</v>
      </c>
      <c r="L50" s="464" t="s">
        <v>250</v>
      </c>
      <c r="M50" s="464" t="s">
        <v>250</v>
      </c>
      <c r="N50" s="464" t="s">
        <v>250</v>
      </c>
      <c r="O50" s="464" t="s">
        <v>250</v>
      </c>
      <c r="P50" s="464" t="s">
        <v>250</v>
      </c>
      <c r="Q50" s="464" t="s">
        <v>250</v>
      </c>
      <c r="R50" s="464" t="s">
        <v>250</v>
      </c>
      <c r="S50" s="464" t="s">
        <v>250</v>
      </c>
      <c r="T50" s="464" t="s">
        <v>250</v>
      </c>
      <c r="U50" s="464" t="s">
        <v>250</v>
      </c>
      <c r="V50" s="466" t="s">
        <v>250</v>
      </c>
    </row>
    <row r="51" spans="2:22" ht="15">
      <c r="B51" s="461" t="s">
        <v>150</v>
      </c>
      <c r="C51" s="462" t="s">
        <v>151</v>
      </c>
      <c r="D51" s="319" t="s">
        <v>105</v>
      </c>
      <c r="E51" s="463">
        <v>24.554780000000001</v>
      </c>
      <c r="F51" s="463">
        <v>69791.126520000005</v>
      </c>
      <c r="G51" s="463">
        <v>107542</v>
      </c>
      <c r="H51" s="462" t="s">
        <v>296</v>
      </c>
      <c r="I51" s="462" t="s">
        <v>297</v>
      </c>
      <c r="J51" s="463">
        <v>62067</v>
      </c>
      <c r="K51" s="463">
        <v>40981</v>
      </c>
      <c r="L51" s="463">
        <v>53607</v>
      </c>
      <c r="M51" s="463">
        <v>55832</v>
      </c>
      <c r="N51" s="463">
        <v>67529</v>
      </c>
      <c r="O51" s="463">
        <v>48341</v>
      </c>
      <c r="P51" s="464" t="s">
        <v>250</v>
      </c>
      <c r="Q51" s="463">
        <v>51516</v>
      </c>
      <c r="R51" s="463">
        <v>56916</v>
      </c>
      <c r="S51" s="463">
        <v>44138</v>
      </c>
      <c r="T51" s="464" t="s">
        <v>250</v>
      </c>
      <c r="U51" s="463">
        <v>32320</v>
      </c>
      <c r="V51" s="466" t="s">
        <v>250</v>
      </c>
    </row>
    <row r="52" spans="2:22" ht="15">
      <c r="B52" s="461" t="s">
        <v>209</v>
      </c>
      <c r="C52" s="462" t="s">
        <v>210</v>
      </c>
      <c r="D52" s="319" t="s">
        <v>206</v>
      </c>
      <c r="E52" s="463">
        <v>33.470410000000001</v>
      </c>
      <c r="F52" s="463">
        <v>54483.745450000002</v>
      </c>
      <c r="G52" s="463">
        <v>99443</v>
      </c>
      <c r="H52" s="462" t="s">
        <v>342</v>
      </c>
      <c r="I52" s="462" t="s">
        <v>297</v>
      </c>
      <c r="J52" s="464" t="s">
        <v>250</v>
      </c>
      <c r="K52" s="464" t="s">
        <v>250</v>
      </c>
      <c r="L52" s="464" t="s">
        <v>250</v>
      </c>
      <c r="M52" s="464" t="s">
        <v>250</v>
      </c>
      <c r="N52" s="464" t="s">
        <v>250</v>
      </c>
      <c r="O52" s="464" t="s">
        <v>250</v>
      </c>
      <c r="P52" s="464" t="s">
        <v>250</v>
      </c>
      <c r="Q52" s="464" t="s">
        <v>250</v>
      </c>
      <c r="R52" s="463">
        <v>52593</v>
      </c>
      <c r="S52" s="464" t="s">
        <v>250</v>
      </c>
      <c r="T52" s="464" t="s">
        <v>250</v>
      </c>
      <c r="U52" s="463">
        <v>39787</v>
      </c>
      <c r="V52" s="466" t="s">
        <v>250</v>
      </c>
    </row>
    <row r="53" spans="2:22" ht="15">
      <c r="B53" s="461" t="s">
        <v>211</v>
      </c>
      <c r="C53" s="462" t="s">
        <v>212</v>
      </c>
      <c r="D53" s="319" t="s">
        <v>206</v>
      </c>
      <c r="E53" s="463">
        <v>36.205350000000003</v>
      </c>
      <c r="F53" s="463">
        <v>70646.794980000006</v>
      </c>
      <c r="G53" s="463">
        <v>142715</v>
      </c>
      <c r="H53" s="462" t="s">
        <v>343</v>
      </c>
      <c r="I53" s="462" t="s">
        <v>293</v>
      </c>
      <c r="J53" s="463">
        <v>105893</v>
      </c>
      <c r="K53" s="463"/>
      <c r="L53" s="463">
        <v>65584</v>
      </c>
      <c r="M53" s="463">
        <v>61860</v>
      </c>
      <c r="N53" s="463">
        <v>60127</v>
      </c>
      <c r="O53" s="463">
        <v>67868</v>
      </c>
      <c r="P53" s="463"/>
      <c r="Q53" s="463">
        <v>42612</v>
      </c>
      <c r="R53" s="463">
        <v>51825</v>
      </c>
      <c r="S53" s="463"/>
      <c r="T53" s="463"/>
      <c r="U53" s="463">
        <v>36178</v>
      </c>
      <c r="V53" s="465">
        <v>57190</v>
      </c>
    </row>
    <row r="54" spans="2:22" ht="15">
      <c r="B54" s="461" t="s">
        <v>241</v>
      </c>
      <c r="C54" s="462" t="s">
        <v>242</v>
      </c>
      <c r="D54" s="319" t="s">
        <v>206</v>
      </c>
      <c r="E54" s="463">
        <v>23.273759999999999</v>
      </c>
      <c r="F54" s="463">
        <v>65989.029129999995</v>
      </c>
      <c r="G54" s="463">
        <v>82931</v>
      </c>
      <c r="H54" s="462" t="s">
        <v>344</v>
      </c>
      <c r="I54" s="462" t="s">
        <v>345</v>
      </c>
      <c r="J54" s="463"/>
      <c r="K54" s="464" t="s">
        <v>250</v>
      </c>
      <c r="L54" s="463">
        <v>54729</v>
      </c>
      <c r="M54" s="464" t="s">
        <v>250</v>
      </c>
      <c r="N54" s="463">
        <v>68471</v>
      </c>
      <c r="O54" s="463">
        <v>56097</v>
      </c>
      <c r="P54" s="464" t="s">
        <v>250</v>
      </c>
      <c r="Q54" s="464" t="s">
        <v>250</v>
      </c>
      <c r="R54" s="464" t="s">
        <v>250</v>
      </c>
      <c r="S54" s="464" t="s">
        <v>250</v>
      </c>
      <c r="T54" s="464" t="s">
        <v>250</v>
      </c>
      <c r="U54" s="463">
        <v>49395</v>
      </c>
      <c r="V54" s="466" t="s">
        <v>250</v>
      </c>
    </row>
    <row r="55" spans="2:22" ht="15">
      <c r="B55" s="461" t="s">
        <v>152</v>
      </c>
      <c r="C55" s="462" t="s">
        <v>153</v>
      </c>
      <c r="D55" s="319" t="s">
        <v>105</v>
      </c>
      <c r="E55" s="463">
        <v>14.56667</v>
      </c>
      <c r="F55" s="463">
        <v>65355.164839999998</v>
      </c>
      <c r="G55" s="463">
        <v>95530</v>
      </c>
      <c r="H55" s="462" t="s">
        <v>346</v>
      </c>
      <c r="I55" s="462" t="s">
        <v>323</v>
      </c>
      <c r="J55" s="463">
        <v>72670</v>
      </c>
      <c r="K55" s="463">
        <v>61625</v>
      </c>
      <c r="L55" s="463">
        <v>61932</v>
      </c>
      <c r="M55" s="463">
        <v>60732</v>
      </c>
      <c r="N55" s="463">
        <v>55830</v>
      </c>
      <c r="O55" s="463">
        <v>73695</v>
      </c>
      <c r="P55" s="463">
        <v>41106</v>
      </c>
      <c r="Q55" s="463">
        <v>58077</v>
      </c>
      <c r="R55" s="464" t="s">
        <v>250</v>
      </c>
      <c r="S55" s="463">
        <v>57142</v>
      </c>
      <c r="T55" s="464" t="s">
        <v>250</v>
      </c>
      <c r="U55" s="464" t="s">
        <v>250</v>
      </c>
      <c r="V55" s="466" t="s">
        <v>250</v>
      </c>
    </row>
    <row r="56" spans="2:22" ht="15">
      <c r="B56" s="461" t="s">
        <v>221</v>
      </c>
      <c r="C56" s="462" t="s">
        <v>222</v>
      </c>
      <c r="D56" s="319" t="s">
        <v>206</v>
      </c>
      <c r="E56" s="463">
        <v>41.748690000000003</v>
      </c>
      <c r="F56" s="463">
        <v>58154.666669999999</v>
      </c>
      <c r="G56" s="463">
        <v>65603</v>
      </c>
      <c r="H56" s="462" t="s">
        <v>347</v>
      </c>
      <c r="I56" s="462" t="s">
        <v>300</v>
      </c>
      <c r="J56" s="463"/>
      <c r="K56" s="464" t="s">
        <v>250</v>
      </c>
      <c r="L56" s="464" t="s">
        <v>250</v>
      </c>
      <c r="M56" s="464" t="s">
        <v>250</v>
      </c>
      <c r="N56" s="464" t="s">
        <v>250</v>
      </c>
      <c r="O56" s="464" t="s">
        <v>250</v>
      </c>
      <c r="P56" s="463">
        <v>43534</v>
      </c>
      <c r="Q56" s="464" t="s">
        <v>250</v>
      </c>
      <c r="R56" s="464" t="s">
        <v>250</v>
      </c>
      <c r="S56" s="464" t="s">
        <v>250</v>
      </c>
      <c r="T56" s="464" t="s">
        <v>250</v>
      </c>
      <c r="U56" s="463">
        <v>35880</v>
      </c>
      <c r="V56" s="466" t="s">
        <v>250</v>
      </c>
    </row>
    <row r="57" spans="2:22" ht="15">
      <c r="B57" s="461" t="s">
        <v>156</v>
      </c>
      <c r="C57" s="462" t="s">
        <v>157</v>
      </c>
      <c r="D57" s="319" t="s">
        <v>105</v>
      </c>
      <c r="E57" s="463">
        <v>9.4540400000000009</v>
      </c>
      <c r="F57" s="463">
        <v>47741.461539999997</v>
      </c>
      <c r="G57" s="463">
        <v>90931</v>
      </c>
      <c r="H57" s="462" t="s">
        <v>348</v>
      </c>
      <c r="I57" s="462" t="s">
        <v>345</v>
      </c>
      <c r="J57" s="463">
        <v>56414</v>
      </c>
      <c r="K57" s="464" t="s">
        <v>250</v>
      </c>
      <c r="L57" s="463"/>
      <c r="M57" s="464" t="s">
        <v>250</v>
      </c>
      <c r="N57" s="464" t="s">
        <v>250</v>
      </c>
      <c r="O57" s="463">
        <v>38397</v>
      </c>
      <c r="P57" s="463">
        <v>42729</v>
      </c>
      <c r="Q57" s="463">
        <v>38025</v>
      </c>
      <c r="R57" s="464" t="s">
        <v>250</v>
      </c>
      <c r="S57" s="463">
        <v>46768</v>
      </c>
      <c r="T57" s="464" t="s">
        <v>250</v>
      </c>
      <c r="U57" s="463">
        <v>28696</v>
      </c>
      <c r="V57" s="466" t="s">
        <v>250</v>
      </c>
    </row>
    <row r="58" spans="2:22" ht="15">
      <c r="B58" s="461" t="s">
        <v>233</v>
      </c>
      <c r="C58" s="462" t="s">
        <v>234</v>
      </c>
      <c r="D58" s="319" t="s">
        <v>105</v>
      </c>
      <c r="E58" s="463">
        <v>16.436050000000002</v>
      </c>
      <c r="F58" s="463">
        <v>56632.18692</v>
      </c>
      <c r="G58" s="463">
        <v>103684</v>
      </c>
      <c r="H58" s="462" t="s">
        <v>349</v>
      </c>
      <c r="I58" s="462" t="s">
        <v>350</v>
      </c>
      <c r="J58" s="463"/>
      <c r="K58" s="463">
        <v>54545</v>
      </c>
      <c r="L58" s="463">
        <v>52902</v>
      </c>
      <c r="M58" s="463"/>
      <c r="N58" s="463">
        <v>53627</v>
      </c>
      <c r="O58" s="463"/>
      <c r="P58" s="463"/>
      <c r="Q58" s="463"/>
      <c r="R58" s="463"/>
      <c r="S58" s="463"/>
      <c r="T58" s="463"/>
      <c r="U58" s="463">
        <v>33790</v>
      </c>
      <c r="V58" s="465"/>
    </row>
    <row r="59" spans="2:22" ht="15">
      <c r="B59" s="461" t="s">
        <v>158</v>
      </c>
      <c r="C59" s="462" t="s">
        <v>159</v>
      </c>
      <c r="D59" s="319" t="s">
        <v>105</v>
      </c>
      <c r="E59" s="463">
        <v>20.56352</v>
      </c>
      <c r="F59" s="463">
        <v>45256.701029999997</v>
      </c>
      <c r="G59" s="463">
        <v>59225</v>
      </c>
      <c r="H59" s="462" t="s">
        <v>296</v>
      </c>
      <c r="I59" s="462" t="s">
        <v>291</v>
      </c>
      <c r="J59" s="463"/>
      <c r="K59" s="463">
        <v>30140</v>
      </c>
      <c r="L59" s="464" t="s">
        <v>250</v>
      </c>
      <c r="M59" s="464" t="s">
        <v>250</v>
      </c>
      <c r="N59" s="464" t="s">
        <v>250</v>
      </c>
      <c r="O59" s="464" t="s">
        <v>250</v>
      </c>
      <c r="P59" s="464" t="s">
        <v>250</v>
      </c>
      <c r="Q59" s="463">
        <v>25753</v>
      </c>
      <c r="R59" s="464" t="s">
        <v>250</v>
      </c>
      <c r="S59" s="463">
        <v>25753</v>
      </c>
      <c r="T59" s="464" t="s">
        <v>250</v>
      </c>
      <c r="U59" s="463">
        <v>10946</v>
      </c>
      <c r="V59" s="466" t="s">
        <v>250</v>
      </c>
    </row>
    <row r="60" spans="2:22" ht="15">
      <c r="B60" s="461" t="s">
        <v>160</v>
      </c>
      <c r="C60" s="462" t="s">
        <v>161</v>
      </c>
      <c r="D60" s="319" t="s">
        <v>105</v>
      </c>
      <c r="E60" s="463">
        <v>14.04086</v>
      </c>
      <c r="F60" s="463">
        <v>40770.876960000001</v>
      </c>
      <c r="G60" s="463">
        <v>73668</v>
      </c>
      <c r="H60" s="462" t="s">
        <v>351</v>
      </c>
      <c r="I60" s="462" t="s">
        <v>297</v>
      </c>
      <c r="J60" s="463"/>
      <c r="K60" s="463">
        <v>34902</v>
      </c>
      <c r="L60" s="464" t="s">
        <v>250</v>
      </c>
      <c r="M60" s="464" t="s">
        <v>250</v>
      </c>
      <c r="N60" s="464" t="s">
        <v>250</v>
      </c>
      <c r="O60" s="463">
        <v>34092</v>
      </c>
      <c r="P60" s="463">
        <v>26262</v>
      </c>
      <c r="Q60" s="463">
        <v>23778</v>
      </c>
      <c r="R60" s="463">
        <v>21528</v>
      </c>
      <c r="S60" s="463">
        <v>23778</v>
      </c>
      <c r="T60" s="464" t="s">
        <v>250</v>
      </c>
      <c r="U60" s="463">
        <v>22647</v>
      </c>
      <c r="V60" s="466" t="s">
        <v>250</v>
      </c>
    </row>
    <row r="61" spans="2:22" ht="15">
      <c r="B61" s="461" t="s">
        <v>213</v>
      </c>
      <c r="C61" s="462" t="s">
        <v>214</v>
      </c>
      <c r="D61" s="319" t="s">
        <v>206</v>
      </c>
      <c r="E61" s="463">
        <v>41.737079999999999</v>
      </c>
      <c r="F61" s="463">
        <v>66792.694990000004</v>
      </c>
      <c r="G61" s="463">
        <v>109172</v>
      </c>
      <c r="H61" s="462" t="s">
        <v>352</v>
      </c>
      <c r="I61" s="462" t="s">
        <v>333</v>
      </c>
      <c r="J61" s="463">
        <v>91818</v>
      </c>
      <c r="K61" s="463">
        <v>71253</v>
      </c>
      <c r="L61" s="463">
        <v>71253</v>
      </c>
      <c r="M61" s="463">
        <v>66531</v>
      </c>
      <c r="N61" s="463">
        <v>71253</v>
      </c>
      <c r="O61" s="463">
        <v>60345</v>
      </c>
      <c r="P61" s="463">
        <v>49646</v>
      </c>
      <c r="Q61" s="463">
        <v>63363</v>
      </c>
      <c r="R61" s="463">
        <v>63363</v>
      </c>
      <c r="S61" s="464" t="s">
        <v>250</v>
      </c>
      <c r="T61" s="464" t="s">
        <v>250</v>
      </c>
      <c r="U61" s="463">
        <v>45030</v>
      </c>
      <c r="V61" s="466" t="s">
        <v>250</v>
      </c>
    </row>
    <row r="62" spans="2:22" ht="15">
      <c r="B62" s="461" t="s">
        <v>93</v>
      </c>
      <c r="C62" s="462" t="s">
        <v>94</v>
      </c>
      <c r="D62" s="319" t="s">
        <v>80</v>
      </c>
      <c r="E62" s="463">
        <v>17.892669999999999</v>
      </c>
      <c r="F62" s="463">
        <v>45646.596310000001</v>
      </c>
      <c r="G62" s="463">
        <v>54075</v>
      </c>
      <c r="H62" s="462" t="s">
        <v>353</v>
      </c>
      <c r="I62" s="462" t="s">
        <v>289</v>
      </c>
      <c r="J62" s="463"/>
      <c r="K62" s="463">
        <v>28681</v>
      </c>
      <c r="L62" s="463">
        <v>45423</v>
      </c>
      <c r="M62" s="463"/>
      <c r="N62" s="463"/>
      <c r="O62" s="463"/>
      <c r="P62" s="463"/>
      <c r="Q62" s="463"/>
      <c r="R62" s="463"/>
      <c r="S62" s="463"/>
      <c r="T62" s="463"/>
      <c r="U62" s="463">
        <v>22569</v>
      </c>
      <c r="V62" s="465"/>
    </row>
    <row r="63" spans="2:22" ht="15">
      <c r="B63" s="461" t="s">
        <v>95</v>
      </c>
      <c r="C63" s="462" t="s">
        <v>96</v>
      </c>
      <c r="D63" s="319" t="s">
        <v>80</v>
      </c>
      <c r="E63" s="463">
        <v>16.424489999999999</v>
      </c>
      <c r="F63" s="463">
        <v>43836.209110000003</v>
      </c>
      <c r="G63" s="463">
        <v>100200</v>
      </c>
      <c r="H63" s="462" t="s">
        <v>354</v>
      </c>
      <c r="I63" s="462" t="s">
        <v>323</v>
      </c>
      <c r="J63" s="463">
        <v>59400</v>
      </c>
      <c r="K63" s="463">
        <v>34680</v>
      </c>
      <c r="L63" s="463">
        <v>42000</v>
      </c>
      <c r="M63" s="463">
        <v>46800</v>
      </c>
      <c r="N63" s="463">
        <v>39120</v>
      </c>
      <c r="O63" s="463">
        <v>35328</v>
      </c>
      <c r="P63" s="464" t="s">
        <v>250</v>
      </c>
      <c r="Q63" s="463">
        <v>31200</v>
      </c>
      <c r="R63" s="463">
        <v>35904</v>
      </c>
      <c r="S63" s="463"/>
      <c r="T63" s="463"/>
      <c r="U63" s="463">
        <v>29640</v>
      </c>
      <c r="V63" s="465">
        <v>37200</v>
      </c>
    </row>
    <row r="64" spans="2:22" ht="15">
      <c r="B64" s="461" t="s">
        <v>166</v>
      </c>
      <c r="C64" s="462" t="s">
        <v>167</v>
      </c>
      <c r="D64" s="319" t="s">
        <v>105</v>
      </c>
      <c r="E64" s="463">
        <v>17.858879999999999</v>
      </c>
      <c r="F64" s="463">
        <v>73811.898910000004</v>
      </c>
      <c r="G64" s="463">
        <v>137000</v>
      </c>
      <c r="H64" s="462" t="s">
        <v>355</v>
      </c>
      <c r="I64" s="462" t="s">
        <v>298</v>
      </c>
      <c r="J64" s="463"/>
      <c r="K64" s="463">
        <v>86830</v>
      </c>
      <c r="L64" s="463">
        <v>84426</v>
      </c>
      <c r="M64" s="463"/>
      <c r="N64" s="463">
        <v>110895</v>
      </c>
      <c r="O64" s="463">
        <v>66240</v>
      </c>
      <c r="P64" s="463"/>
      <c r="Q64" s="463">
        <v>66263</v>
      </c>
      <c r="R64" s="463">
        <v>58888</v>
      </c>
      <c r="S64" s="463">
        <v>56758</v>
      </c>
      <c r="T64" s="463"/>
      <c r="U64" s="463">
        <v>41006</v>
      </c>
      <c r="V64" s="465"/>
    </row>
    <row r="65" spans="2:22" ht="15">
      <c r="B65" s="461" t="s">
        <v>97</v>
      </c>
      <c r="C65" s="462" t="s">
        <v>98</v>
      </c>
      <c r="D65" s="319" t="s">
        <v>80</v>
      </c>
      <c r="E65" s="463">
        <v>12.233420000000001</v>
      </c>
      <c r="F65" s="463">
        <v>41922.120770000001</v>
      </c>
      <c r="G65" s="463">
        <v>69833</v>
      </c>
      <c r="H65" s="462" t="s">
        <v>296</v>
      </c>
      <c r="I65" s="462" t="s">
        <v>345</v>
      </c>
      <c r="J65" s="463">
        <v>49120</v>
      </c>
      <c r="K65" s="463">
        <v>39465</v>
      </c>
      <c r="L65" s="464" t="s">
        <v>250</v>
      </c>
      <c r="M65" s="464" t="s">
        <v>250</v>
      </c>
      <c r="N65" s="464" t="s">
        <v>250</v>
      </c>
      <c r="O65" s="464" t="s">
        <v>250</v>
      </c>
      <c r="P65" s="463">
        <v>32808</v>
      </c>
      <c r="Q65" s="464" t="s">
        <v>250</v>
      </c>
      <c r="R65" s="464" t="s">
        <v>250</v>
      </c>
      <c r="S65" s="463">
        <v>29122</v>
      </c>
      <c r="T65" s="464" t="s">
        <v>250</v>
      </c>
      <c r="U65" s="463">
        <v>19621</v>
      </c>
      <c r="V65" s="466" t="s">
        <v>250</v>
      </c>
    </row>
    <row r="66" spans="2:22" ht="15">
      <c r="B66" s="461" t="s">
        <v>168</v>
      </c>
      <c r="C66" s="462" t="s">
        <v>169</v>
      </c>
      <c r="D66" s="319" t="s">
        <v>105</v>
      </c>
      <c r="E66" s="463">
        <v>7.7153999999999998</v>
      </c>
      <c r="F66" s="463">
        <v>40407.875</v>
      </c>
      <c r="G66" s="463">
        <v>115700</v>
      </c>
      <c r="H66" s="462" t="s">
        <v>356</v>
      </c>
      <c r="I66" s="462" t="s">
        <v>298</v>
      </c>
      <c r="J66" s="463"/>
      <c r="K66" s="463">
        <v>74302</v>
      </c>
      <c r="L66" s="463">
        <v>74302</v>
      </c>
      <c r="M66" s="463">
        <v>74302</v>
      </c>
      <c r="N66" s="463">
        <v>74302</v>
      </c>
      <c r="O66" s="463">
        <v>74302</v>
      </c>
      <c r="P66" s="463">
        <v>45472</v>
      </c>
      <c r="Q66" s="463">
        <v>74302</v>
      </c>
      <c r="R66" s="463">
        <v>74302</v>
      </c>
      <c r="S66" s="463">
        <v>74302</v>
      </c>
      <c r="T66" s="463">
        <v>74302</v>
      </c>
      <c r="U66" s="463">
        <v>42042</v>
      </c>
      <c r="V66" s="466" t="s">
        <v>250</v>
      </c>
    </row>
    <row r="67" spans="2:22" ht="15">
      <c r="B67" s="461" t="s">
        <v>237</v>
      </c>
      <c r="C67" s="462" t="s">
        <v>238</v>
      </c>
      <c r="D67" s="319" t="s">
        <v>105</v>
      </c>
      <c r="E67" s="463">
        <v>21.929860000000001</v>
      </c>
      <c r="F67" s="463">
        <v>62008.883970000003</v>
      </c>
      <c r="G67" s="463">
        <v>115500</v>
      </c>
      <c r="H67" s="462" t="s">
        <v>357</v>
      </c>
      <c r="I67" s="462" t="s">
        <v>298</v>
      </c>
      <c r="J67" s="463">
        <v>83041</v>
      </c>
      <c r="K67" s="463">
        <v>70309</v>
      </c>
      <c r="L67" s="463">
        <v>67853</v>
      </c>
      <c r="M67" s="463"/>
      <c r="N67" s="463">
        <v>71121</v>
      </c>
      <c r="O67" s="463">
        <v>51515</v>
      </c>
      <c r="P67" s="463"/>
      <c r="Q67" s="463">
        <v>56458</v>
      </c>
      <c r="R67" s="463">
        <v>56361</v>
      </c>
      <c r="S67" s="463">
        <v>55375</v>
      </c>
      <c r="T67" s="463"/>
      <c r="U67" s="463">
        <v>39225</v>
      </c>
      <c r="V67" s="465">
        <v>71212</v>
      </c>
    </row>
    <row r="68" spans="2:22" ht="15">
      <c r="B68" s="461" t="s">
        <v>170</v>
      </c>
      <c r="C68" s="462" t="s">
        <v>171</v>
      </c>
      <c r="D68" s="319" t="s">
        <v>105</v>
      </c>
      <c r="E68" s="463">
        <v>12.80491</v>
      </c>
      <c r="F68" s="463">
        <v>60726.131390000002</v>
      </c>
      <c r="G68" s="463">
        <v>83237</v>
      </c>
      <c r="H68" s="462" t="s">
        <v>358</v>
      </c>
      <c r="I68" s="462" t="s">
        <v>300</v>
      </c>
      <c r="J68" s="463"/>
      <c r="K68" s="463">
        <v>56007</v>
      </c>
      <c r="L68" s="464" t="s">
        <v>250</v>
      </c>
      <c r="M68" s="464" t="s">
        <v>250</v>
      </c>
      <c r="N68" s="464" t="s">
        <v>250</v>
      </c>
      <c r="O68" s="464" t="s">
        <v>250</v>
      </c>
      <c r="P68" s="464" t="s">
        <v>250</v>
      </c>
      <c r="Q68" s="463">
        <v>46236</v>
      </c>
      <c r="R68" s="463">
        <v>45516</v>
      </c>
      <c r="S68" s="463">
        <v>47101</v>
      </c>
      <c r="T68" s="463">
        <v>42985</v>
      </c>
      <c r="U68" s="463">
        <v>32493</v>
      </c>
      <c r="V68" s="466" t="s">
        <v>250</v>
      </c>
    </row>
    <row r="69" spans="2:22" ht="15">
      <c r="B69" s="461" t="s">
        <v>196</v>
      </c>
      <c r="C69" s="462" t="s">
        <v>197</v>
      </c>
      <c r="D69" s="319" t="s">
        <v>105</v>
      </c>
      <c r="E69" s="463">
        <v>15.26595</v>
      </c>
      <c r="F69" s="463">
        <v>42030.2</v>
      </c>
      <c r="G69" s="463">
        <v>73019</v>
      </c>
      <c r="H69" s="462" t="s">
        <v>359</v>
      </c>
      <c r="I69" s="462" t="s">
        <v>360</v>
      </c>
      <c r="J69" s="463">
        <v>51810</v>
      </c>
      <c r="K69" s="464" t="s">
        <v>250</v>
      </c>
      <c r="L69" s="463">
        <v>43447</v>
      </c>
      <c r="M69" s="464" t="s">
        <v>250</v>
      </c>
      <c r="N69" s="464" t="s">
        <v>250</v>
      </c>
      <c r="O69" s="463">
        <v>43447</v>
      </c>
      <c r="P69" s="463">
        <v>39595</v>
      </c>
      <c r="Q69" s="464" t="s">
        <v>250</v>
      </c>
      <c r="R69" s="464" t="s">
        <v>250</v>
      </c>
      <c r="S69" s="464" t="s">
        <v>250</v>
      </c>
      <c r="T69" s="464" t="s">
        <v>250</v>
      </c>
      <c r="U69" s="463">
        <v>30610</v>
      </c>
      <c r="V69" s="465">
        <v>53497</v>
      </c>
    </row>
    <row r="70" spans="2:22" ht="15">
      <c r="B70" s="461" t="s">
        <v>239</v>
      </c>
      <c r="C70" s="462" t="s">
        <v>240</v>
      </c>
      <c r="D70" s="319" t="s">
        <v>105</v>
      </c>
      <c r="E70" s="463">
        <v>13.63016</v>
      </c>
      <c r="F70" s="463">
        <v>76188.873040000006</v>
      </c>
      <c r="G70" s="463">
        <v>75315</v>
      </c>
      <c r="H70" s="462" t="s">
        <v>361</v>
      </c>
      <c r="I70" s="462" t="s">
        <v>298</v>
      </c>
      <c r="J70" s="463">
        <v>54263</v>
      </c>
      <c r="K70" s="464" t="s">
        <v>250</v>
      </c>
      <c r="L70" s="464" t="s">
        <v>250</v>
      </c>
      <c r="M70" s="464" t="s">
        <v>250</v>
      </c>
      <c r="N70" s="464" t="s">
        <v>250</v>
      </c>
      <c r="O70" s="464" t="s">
        <v>250</v>
      </c>
      <c r="P70" s="464" t="s">
        <v>250</v>
      </c>
      <c r="Q70" s="463">
        <v>47731</v>
      </c>
      <c r="R70" s="463">
        <v>47731</v>
      </c>
      <c r="S70" s="463">
        <v>37399</v>
      </c>
      <c r="T70" s="463">
        <v>32306</v>
      </c>
      <c r="U70" s="463">
        <v>13428</v>
      </c>
      <c r="V70" s="465"/>
    </row>
    <row r="71" spans="2:22" ht="15">
      <c r="B71" s="461" t="s">
        <v>99</v>
      </c>
      <c r="C71" s="462" t="s">
        <v>100</v>
      </c>
      <c r="D71" s="319" t="s">
        <v>80</v>
      </c>
      <c r="E71" s="463">
        <v>21.06222</v>
      </c>
      <c r="F71" s="463">
        <v>41299.951970000002</v>
      </c>
      <c r="G71" s="463">
        <v>75204</v>
      </c>
      <c r="H71" s="462" t="s">
        <v>362</v>
      </c>
      <c r="I71" s="462" t="s">
        <v>295</v>
      </c>
      <c r="J71" s="464" t="s">
        <v>250</v>
      </c>
      <c r="K71" s="463">
        <v>45390</v>
      </c>
      <c r="L71" s="464" t="s">
        <v>250</v>
      </c>
      <c r="M71" s="464" t="s">
        <v>250</v>
      </c>
      <c r="N71" s="464" t="s">
        <v>250</v>
      </c>
      <c r="O71" s="464" t="s">
        <v>250</v>
      </c>
      <c r="P71" s="464" t="s">
        <v>250</v>
      </c>
      <c r="Q71" s="464" t="s">
        <v>250</v>
      </c>
      <c r="R71" s="464" t="s">
        <v>250</v>
      </c>
      <c r="S71" s="464" t="s">
        <v>250</v>
      </c>
      <c r="T71" s="464" t="s">
        <v>250</v>
      </c>
      <c r="U71" s="463">
        <v>254380</v>
      </c>
      <c r="V71" s="466" t="s">
        <v>250</v>
      </c>
    </row>
    <row r="72" spans="2:22" ht="15">
      <c r="B72" s="461" t="s">
        <v>174</v>
      </c>
      <c r="C72" s="462" t="s">
        <v>175</v>
      </c>
      <c r="D72" s="319" t="s">
        <v>105</v>
      </c>
      <c r="E72" s="463">
        <v>27.723960000000002</v>
      </c>
      <c r="F72" s="463">
        <v>50868.011259999999</v>
      </c>
      <c r="G72" s="463">
        <v>69931</v>
      </c>
      <c r="H72" s="462" t="s">
        <v>296</v>
      </c>
      <c r="I72" s="462" t="s">
        <v>289</v>
      </c>
      <c r="J72" s="464" t="s">
        <v>250</v>
      </c>
      <c r="K72" s="463">
        <v>37991</v>
      </c>
      <c r="L72" s="463">
        <v>41834</v>
      </c>
      <c r="M72" s="464" t="s">
        <v>250</v>
      </c>
      <c r="N72" s="463">
        <v>41834</v>
      </c>
      <c r="O72" s="463">
        <v>35279</v>
      </c>
      <c r="P72" s="463">
        <v>38053</v>
      </c>
      <c r="Q72" s="464" t="s">
        <v>250</v>
      </c>
      <c r="R72" s="464" t="s">
        <v>250</v>
      </c>
      <c r="S72" s="464" t="s">
        <v>250</v>
      </c>
      <c r="T72" s="464" t="s">
        <v>250</v>
      </c>
      <c r="U72" s="463">
        <v>21141</v>
      </c>
      <c r="V72" s="466" t="s">
        <v>250</v>
      </c>
    </row>
    <row r="73" spans="2:22" ht="15">
      <c r="B73" s="461" t="s">
        <v>154</v>
      </c>
      <c r="C73" s="462" t="s">
        <v>155</v>
      </c>
      <c r="D73" s="319" t="s">
        <v>105</v>
      </c>
      <c r="E73" s="463">
        <v>4.2885999999999997</v>
      </c>
      <c r="F73" s="463">
        <v>41744.85714</v>
      </c>
      <c r="G73" s="463">
        <v>78654</v>
      </c>
      <c r="H73" s="462" t="s">
        <v>363</v>
      </c>
      <c r="I73" s="462" t="s">
        <v>300</v>
      </c>
      <c r="J73" s="463"/>
      <c r="K73" s="463"/>
      <c r="L73" s="463">
        <v>46072</v>
      </c>
      <c r="M73" s="463">
        <v>43500</v>
      </c>
      <c r="N73" s="463">
        <v>54000</v>
      </c>
      <c r="O73" s="463"/>
      <c r="P73" s="463">
        <v>40019</v>
      </c>
      <c r="Q73" s="463"/>
      <c r="R73" s="463"/>
      <c r="S73" s="463"/>
      <c r="T73" s="463"/>
      <c r="U73" s="463">
        <v>31245</v>
      </c>
      <c r="V73" s="465">
        <v>62626</v>
      </c>
    </row>
    <row r="74" spans="2:22" ht="15">
      <c r="B74" s="461" t="s">
        <v>176</v>
      </c>
      <c r="C74" s="462" t="s">
        <v>177</v>
      </c>
      <c r="D74" s="319" t="s">
        <v>105</v>
      </c>
      <c r="E74" s="463">
        <v>21.365570000000002</v>
      </c>
      <c r="F74" s="463">
        <v>63800.680410000001</v>
      </c>
      <c r="G74" s="463">
        <v>88945</v>
      </c>
      <c r="H74" s="462" t="s">
        <v>364</v>
      </c>
      <c r="I74" s="462" t="s">
        <v>293</v>
      </c>
      <c r="J74" s="463">
        <v>76006</v>
      </c>
      <c r="K74" s="463">
        <v>57587</v>
      </c>
      <c r="L74" s="463">
        <v>57285</v>
      </c>
      <c r="M74" s="463">
        <v>53999</v>
      </c>
      <c r="N74" s="463">
        <v>54540</v>
      </c>
      <c r="O74" s="463"/>
      <c r="P74" s="463">
        <v>52439</v>
      </c>
      <c r="Q74" s="463">
        <v>54540</v>
      </c>
      <c r="R74" s="463">
        <v>53999</v>
      </c>
      <c r="S74" s="463"/>
      <c r="T74" s="463"/>
      <c r="U74" s="463">
        <v>41539</v>
      </c>
      <c r="V74" s="465">
        <v>66896</v>
      </c>
    </row>
    <row r="75" spans="2:22" ht="15">
      <c r="B75" s="461" t="s">
        <v>215</v>
      </c>
      <c r="C75" s="462" t="s">
        <v>216</v>
      </c>
      <c r="D75" s="319" t="s">
        <v>206</v>
      </c>
      <c r="E75" s="463">
        <v>11.640129999999999</v>
      </c>
      <c r="F75" s="463">
        <v>57455.666669999999</v>
      </c>
      <c r="G75" s="463">
        <v>56628</v>
      </c>
      <c r="H75" s="462" t="s">
        <v>365</v>
      </c>
      <c r="I75" s="462" t="s">
        <v>300</v>
      </c>
      <c r="J75" s="464" t="s">
        <v>250</v>
      </c>
      <c r="K75" s="464" t="s">
        <v>250</v>
      </c>
      <c r="L75" s="464" t="s">
        <v>250</v>
      </c>
      <c r="M75" s="464" t="s">
        <v>250</v>
      </c>
      <c r="N75" s="464" t="s">
        <v>250</v>
      </c>
      <c r="O75" s="464"/>
      <c r="P75" s="463">
        <v>36878</v>
      </c>
      <c r="Q75" s="464" t="s">
        <v>250</v>
      </c>
      <c r="R75" s="464" t="s">
        <v>250</v>
      </c>
      <c r="S75" s="464" t="s">
        <v>250</v>
      </c>
      <c r="T75" s="464" t="s">
        <v>250</v>
      </c>
      <c r="U75" s="463">
        <v>30815</v>
      </c>
      <c r="V75" s="466" t="s">
        <v>250</v>
      </c>
    </row>
    <row r="76" spans="2:22" ht="15">
      <c r="B76" s="461" t="s">
        <v>178</v>
      </c>
      <c r="C76" s="462" t="s">
        <v>179</v>
      </c>
      <c r="D76" s="319" t="s">
        <v>105</v>
      </c>
      <c r="E76" s="463">
        <v>9.0725099999999994</v>
      </c>
      <c r="F76" s="463">
        <v>54179.179490000002</v>
      </c>
      <c r="G76" s="463">
        <v>87402</v>
      </c>
      <c r="H76" s="462" t="s">
        <v>366</v>
      </c>
      <c r="I76" s="462" t="s">
        <v>360</v>
      </c>
      <c r="J76" s="463"/>
      <c r="K76" s="463">
        <v>31220</v>
      </c>
      <c r="L76" s="463">
        <v>48152</v>
      </c>
      <c r="M76" s="463">
        <v>48152</v>
      </c>
      <c r="N76" s="463">
        <v>57158</v>
      </c>
      <c r="O76" s="463"/>
      <c r="P76" s="463">
        <v>33322</v>
      </c>
      <c r="Q76" s="463"/>
      <c r="R76" s="463"/>
      <c r="S76" s="463"/>
      <c r="T76" s="463"/>
      <c r="U76" s="463">
        <v>23282</v>
      </c>
      <c r="V76" s="465"/>
    </row>
    <row r="77" spans="2:22" ht="15">
      <c r="B77" s="461" t="s">
        <v>180</v>
      </c>
      <c r="C77" s="462" t="s">
        <v>181</v>
      </c>
      <c r="D77" s="319" t="s">
        <v>105</v>
      </c>
      <c r="E77" s="463">
        <v>17.786210000000001</v>
      </c>
      <c r="F77" s="463">
        <v>60733.532039999998</v>
      </c>
      <c r="G77" s="463">
        <v>82182</v>
      </c>
      <c r="H77" s="462" t="s">
        <v>367</v>
      </c>
      <c r="I77" s="462" t="s">
        <v>298</v>
      </c>
      <c r="J77" s="463"/>
      <c r="K77" s="463">
        <v>63467</v>
      </c>
      <c r="L77" s="463">
        <v>56566</v>
      </c>
      <c r="M77" s="463">
        <v>56566</v>
      </c>
      <c r="N77" s="463">
        <v>0</v>
      </c>
      <c r="O77" s="463"/>
      <c r="P77" s="463">
        <v>49728</v>
      </c>
      <c r="Q77" s="463">
        <v>56566</v>
      </c>
      <c r="R77" s="463">
        <v>56566</v>
      </c>
      <c r="S77" s="464" t="s">
        <v>250</v>
      </c>
      <c r="T77" s="464" t="s">
        <v>250</v>
      </c>
      <c r="U77" s="463">
        <v>40911</v>
      </c>
      <c r="V77" s="465"/>
    </row>
    <row r="78" spans="2:22" ht="15">
      <c r="B78" s="461" t="s">
        <v>182</v>
      </c>
      <c r="C78" s="462" t="s">
        <v>183</v>
      </c>
      <c r="D78" s="319" t="s">
        <v>105</v>
      </c>
      <c r="E78" s="463">
        <v>19.222429999999999</v>
      </c>
      <c r="F78" s="463">
        <v>56594.823210000002</v>
      </c>
      <c r="G78" s="463">
        <v>95439</v>
      </c>
      <c r="H78" s="462" t="s">
        <v>368</v>
      </c>
      <c r="I78" s="462" t="s">
        <v>289</v>
      </c>
      <c r="J78" s="463">
        <v>67827</v>
      </c>
      <c r="K78" s="463">
        <v>51795</v>
      </c>
      <c r="L78" s="463">
        <v>58301</v>
      </c>
      <c r="M78" s="463">
        <v>48283</v>
      </c>
      <c r="N78" s="463">
        <v>5105</v>
      </c>
      <c r="O78" s="464" t="s">
        <v>250</v>
      </c>
      <c r="P78" s="463">
        <v>48681</v>
      </c>
      <c r="Q78" s="463">
        <v>49899</v>
      </c>
      <c r="R78" s="463">
        <v>49370</v>
      </c>
      <c r="S78" s="464" t="s">
        <v>250</v>
      </c>
      <c r="T78" s="463">
        <v>48027</v>
      </c>
      <c r="U78" s="463">
        <v>36828</v>
      </c>
      <c r="V78" s="465">
        <v>48282</v>
      </c>
    </row>
    <row r="79" spans="2:22" ht="15">
      <c r="B79" s="461" t="s">
        <v>184</v>
      </c>
      <c r="C79" s="462" t="s">
        <v>185</v>
      </c>
      <c r="D79" s="319" t="s">
        <v>105</v>
      </c>
      <c r="E79" s="463">
        <v>9.6873000000000005</v>
      </c>
      <c r="F79" s="463">
        <v>56517.454550000002</v>
      </c>
      <c r="G79" s="463">
        <v>74029</v>
      </c>
      <c r="H79" s="462" t="s">
        <v>296</v>
      </c>
      <c r="I79" s="462" t="s">
        <v>297</v>
      </c>
      <c r="J79" s="463"/>
      <c r="K79" s="463">
        <v>43975</v>
      </c>
      <c r="L79" s="464" t="s">
        <v>250</v>
      </c>
      <c r="M79" s="464" t="s">
        <v>250</v>
      </c>
      <c r="N79" s="464" t="s">
        <v>250</v>
      </c>
      <c r="O79" s="464" t="s">
        <v>250</v>
      </c>
      <c r="P79" s="464" t="s">
        <v>250</v>
      </c>
      <c r="Q79" s="463">
        <v>38568</v>
      </c>
      <c r="R79" s="463">
        <v>34988</v>
      </c>
      <c r="S79" s="463">
        <v>43149</v>
      </c>
      <c r="T79" s="463">
        <v>46150</v>
      </c>
      <c r="U79" s="463">
        <v>31982</v>
      </c>
      <c r="V79" s="466" t="s">
        <v>250</v>
      </c>
    </row>
    <row r="80" spans="2:22" ht="15">
      <c r="B80" s="461" t="s">
        <v>186</v>
      </c>
      <c r="C80" s="462" t="s">
        <v>187</v>
      </c>
      <c r="D80" s="319" t="s">
        <v>105</v>
      </c>
      <c r="E80" s="463">
        <v>10.3628</v>
      </c>
      <c r="F80" s="463">
        <v>53145.826090000002</v>
      </c>
      <c r="G80" s="463">
        <v>76848</v>
      </c>
      <c r="H80" s="462" t="s">
        <v>369</v>
      </c>
      <c r="I80" s="462" t="s">
        <v>300</v>
      </c>
      <c r="J80" s="463"/>
      <c r="K80" s="463">
        <v>46966</v>
      </c>
      <c r="L80" s="464" t="s">
        <v>250</v>
      </c>
      <c r="M80" s="464" t="s">
        <v>250</v>
      </c>
      <c r="N80" s="464" t="s">
        <v>250</v>
      </c>
      <c r="O80" s="464" t="s">
        <v>250</v>
      </c>
      <c r="P80" s="464" t="s">
        <v>250</v>
      </c>
      <c r="Q80" s="463">
        <v>41172</v>
      </c>
      <c r="R80" s="463">
        <v>41988</v>
      </c>
      <c r="S80" s="464" t="s">
        <v>250</v>
      </c>
      <c r="T80" s="464" t="s">
        <v>250</v>
      </c>
      <c r="U80" s="463">
        <v>30720</v>
      </c>
      <c r="V80" s="466" t="s">
        <v>250</v>
      </c>
    </row>
    <row r="81" spans="2:22" ht="15">
      <c r="B81" s="461" t="s">
        <v>101</v>
      </c>
      <c r="C81" s="462" t="s">
        <v>102</v>
      </c>
      <c r="D81" s="319" t="s">
        <v>80</v>
      </c>
      <c r="E81" s="463">
        <v>10.56803</v>
      </c>
      <c r="F81" s="463">
        <v>48067.25776</v>
      </c>
      <c r="G81" s="463">
        <v>63648</v>
      </c>
      <c r="H81" s="462" t="s">
        <v>296</v>
      </c>
      <c r="I81" s="462" t="s">
        <v>338</v>
      </c>
      <c r="J81" s="464" t="s">
        <v>250</v>
      </c>
      <c r="K81" s="463">
        <v>41000</v>
      </c>
      <c r="L81" s="463">
        <v>43630</v>
      </c>
      <c r="M81" s="464" t="s">
        <v>250</v>
      </c>
      <c r="N81" s="463">
        <v>50072</v>
      </c>
      <c r="O81" s="464" t="s">
        <v>250</v>
      </c>
      <c r="P81" s="464" t="s">
        <v>250</v>
      </c>
      <c r="Q81" s="464" t="s">
        <v>250</v>
      </c>
      <c r="R81" s="464" t="s">
        <v>250</v>
      </c>
      <c r="S81" s="464" t="s">
        <v>250</v>
      </c>
      <c r="T81" s="464" t="s">
        <v>250</v>
      </c>
      <c r="U81" s="463">
        <v>41843</v>
      </c>
      <c r="V81" s="466" t="s">
        <v>250</v>
      </c>
    </row>
    <row r="82" spans="2:22" ht="15">
      <c r="B82" s="461" t="s">
        <v>188</v>
      </c>
      <c r="C82" s="462" t="s">
        <v>189</v>
      </c>
      <c r="D82" s="319" t="s">
        <v>105</v>
      </c>
      <c r="E82" s="463">
        <v>10.79621</v>
      </c>
      <c r="F82" s="463">
        <v>51826.428569999996</v>
      </c>
      <c r="G82" s="463">
        <v>66912</v>
      </c>
      <c r="H82" s="462" t="s">
        <v>370</v>
      </c>
      <c r="I82" s="462" t="s">
        <v>296</v>
      </c>
      <c r="J82" s="463"/>
      <c r="K82" s="463"/>
      <c r="L82" s="463"/>
      <c r="M82" s="463"/>
      <c r="N82" s="463"/>
      <c r="O82" s="463"/>
      <c r="P82" s="463">
        <v>33780</v>
      </c>
      <c r="Q82" s="463">
        <v>48408</v>
      </c>
      <c r="R82" s="463"/>
      <c r="S82" s="463"/>
      <c r="T82" s="463"/>
      <c r="U82" s="463">
        <v>30876</v>
      </c>
      <c r="V82" s="465"/>
    </row>
    <row r="83" spans="2:22" ht="15">
      <c r="B83" s="461" t="s">
        <v>172</v>
      </c>
      <c r="C83" s="462" t="s">
        <v>173</v>
      </c>
      <c r="D83" s="319" t="s">
        <v>105</v>
      </c>
      <c r="E83" s="463">
        <v>9.1198200000000007</v>
      </c>
      <c r="F83" s="463">
        <v>54385.53282</v>
      </c>
      <c r="G83" s="463">
        <v>126776</v>
      </c>
      <c r="H83" s="462" t="s">
        <v>371</v>
      </c>
      <c r="I83" s="462" t="s">
        <v>311</v>
      </c>
      <c r="J83" s="463"/>
      <c r="K83" s="463">
        <v>41017</v>
      </c>
      <c r="L83" s="463">
        <v>58011</v>
      </c>
      <c r="M83" s="463">
        <v>85958</v>
      </c>
      <c r="N83" s="463">
        <v>85958</v>
      </c>
      <c r="O83" s="463">
        <v>53706</v>
      </c>
      <c r="P83" s="463">
        <v>39677</v>
      </c>
      <c r="Q83" s="463">
        <v>29536</v>
      </c>
      <c r="R83" s="463">
        <v>59030</v>
      </c>
      <c r="S83" s="463">
        <v>40584</v>
      </c>
      <c r="T83" s="464" t="s">
        <v>250</v>
      </c>
      <c r="U83" s="463">
        <v>19299</v>
      </c>
      <c r="V83" s="465">
        <v>68113</v>
      </c>
    </row>
    <row r="84" spans="2:22" ht="15">
      <c r="B84" s="461" t="s">
        <v>217</v>
      </c>
      <c r="C84" s="462" t="s">
        <v>218</v>
      </c>
      <c r="D84" s="319" t="s">
        <v>206</v>
      </c>
      <c r="E84" s="463">
        <v>44.474249999999998</v>
      </c>
      <c r="F84" s="463">
        <v>67893.240739999994</v>
      </c>
      <c r="G84" s="463">
        <v>88180</v>
      </c>
      <c r="H84" s="462" t="s">
        <v>372</v>
      </c>
      <c r="I84" s="462" t="s">
        <v>291</v>
      </c>
      <c r="J84" s="463">
        <v>61140</v>
      </c>
      <c r="K84" s="464" t="s">
        <v>250</v>
      </c>
      <c r="L84" s="464" t="s">
        <v>250</v>
      </c>
      <c r="M84" s="464" t="s">
        <v>250</v>
      </c>
      <c r="N84" s="463">
        <v>64944</v>
      </c>
      <c r="O84" s="464" t="s">
        <v>250</v>
      </c>
      <c r="P84" s="463">
        <v>46750</v>
      </c>
      <c r="Q84" s="464" t="s">
        <v>250</v>
      </c>
      <c r="R84" s="464" t="s">
        <v>250</v>
      </c>
      <c r="S84" s="464" t="s">
        <v>250</v>
      </c>
      <c r="T84" s="464" t="s">
        <v>250</v>
      </c>
      <c r="U84" s="463">
        <v>42404</v>
      </c>
      <c r="V84" s="466" t="s">
        <v>250</v>
      </c>
    </row>
    <row r="85" spans="2:22" ht="15">
      <c r="B85" s="461" t="s">
        <v>190</v>
      </c>
      <c r="C85" s="462" t="s">
        <v>191</v>
      </c>
      <c r="D85" s="319" t="s">
        <v>105</v>
      </c>
      <c r="E85" s="463">
        <v>18.21106</v>
      </c>
      <c r="F85" s="463">
        <v>81605.173639999994</v>
      </c>
      <c r="G85" s="463">
        <v>76575</v>
      </c>
      <c r="H85" s="462" t="s">
        <v>373</v>
      </c>
      <c r="I85" s="462" t="s">
        <v>298</v>
      </c>
      <c r="J85" s="463"/>
      <c r="K85" s="463">
        <v>22957</v>
      </c>
      <c r="L85" s="463">
        <v>53889</v>
      </c>
      <c r="M85" s="463">
        <v>50432</v>
      </c>
      <c r="N85" s="463">
        <v>56790</v>
      </c>
      <c r="O85" s="464" t="s">
        <v>250</v>
      </c>
      <c r="P85" s="463">
        <v>55203</v>
      </c>
      <c r="Q85" s="464" t="s">
        <v>250</v>
      </c>
      <c r="R85" s="464" t="s">
        <v>250</v>
      </c>
      <c r="S85" s="464" t="s">
        <v>250</v>
      </c>
      <c r="T85" s="464" t="s">
        <v>250</v>
      </c>
      <c r="U85" s="463">
        <v>39201</v>
      </c>
      <c r="V85" s="466" t="s">
        <v>250</v>
      </c>
    </row>
    <row r="86" spans="2:22" ht="15">
      <c r="B86" s="461" t="s">
        <v>192</v>
      </c>
      <c r="C86" s="462" t="s">
        <v>193</v>
      </c>
      <c r="D86" s="319" t="s">
        <v>105</v>
      </c>
      <c r="E86" s="463">
        <v>39.782879999999999</v>
      </c>
      <c r="F86" s="463">
        <v>70594.77089</v>
      </c>
      <c r="G86" s="463">
        <v>89181</v>
      </c>
      <c r="H86" s="462" t="s">
        <v>374</v>
      </c>
      <c r="I86" s="462" t="s">
        <v>289</v>
      </c>
      <c r="J86" s="464" t="s">
        <v>250</v>
      </c>
      <c r="K86" s="464" t="s">
        <v>250</v>
      </c>
      <c r="L86" s="463">
        <v>57178.79</v>
      </c>
      <c r="M86" s="463">
        <v>80377</v>
      </c>
      <c r="N86" s="464" t="s">
        <v>250</v>
      </c>
      <c r="O86" s="463">
        <v>66707.429999999993</v>
      </c>
      <c r="P86" s="463">
        <v>53089</v>
      </c>
      <c r="Q86" s="463">
        <v>50442</v>
      </c>
      <c r="R86" s="464" t="s">
        <v>250</v>
      </c>
      <c r="S86" s="464" t="s">
        <v>250</v>
      </c>
      <c r="T86" s="464" t="s">
        <v>250</v>
      </c>
      <c r="U86" s="463">
        <v>41189</v>
      </c>
      <c r="V86" s="466" t="s">
        <v>250</v>
      </c>
    </row>
    <row r="87" spans="2:22" ht="15">
      <c r="B87" s="461" t="s">
        <v>194</v>
      </c>
      <c r="C87" s="462" t="s">
        <v>195</v>
      </c>
      <c r="D87" s="319" t="s">
        <v>105</v>
      </c>
      <c r="E87" s="463">
        <v>18.176960000000001</v>
      </c>
      <c r="F87" s="463">
        <v>71694.212929999994</v>
      </c>
      <c r="G87" s="463">
        <v>111386</v>
      </c>
      <c r="H87" s="462" t="s">
        <v>375</v>
      </c>
      <c r="I87" s="462" t="s">
        <v>295</v>
      </c>
      <c r="J87" s="463">
        <v>93236</v>
      </c>
      <c r="K87" s="463">
        <v>57696</v>
      </c>
      <c r="L87" s="463">
        <v>76392</v>
      </c>
      <c r="M87" s="463">
        <v>66552</v>
      </c>
      <c r="N87" s="463">
        <v>64990</v>
      </c>
      <c r="O87" s="463">
        <v>58491</v>
      </c>
      <c r="P87" s="463">
        <v>49058</v>
      </c>
      <c r="Q87" s="463">
        <v>76392</v>
      </c>
      <c r="R87" s="463">
        <v>66552</v>
      </c>
      <c r="S87" s="463">
        <v>64990</v>
      </c>
      <c r="T87" s="463">
        <v>56691</v>
      </c>
      <c r="U87" s="463">
        <v>38080</v>
      </c>
      <c r="V87" s="465">
        <v>59128</v>
      </c>
    </row>
    <row r="88" spans="2:22" ht="15">
      <c r="B88" s="461" t="s">
        <v>198</v>
      </c>
      <c r="C88" s="462" t="s">
        <v>199</v>
      </c>
      <c r="D88" s="319" t="s">
        <v>105</v>
      </c>
      <c r="E88" s="463">
        <v>18.226140000000001</v>
      </c>
      <c r="F88" s="463">
        <v>74908.228069999997</v>
      </c>
      <c r="G88" s="463">
        <v>150818</v>
      </c>
      <c r="H88" s="462" t="s">
        <v>376</v>
      </c>
      <c r="I88" s="462" t="s">
        <v>311</v>
      </c>
      <c r="J88" s="463">
        <v>131591</v>
      </c>
      <c r="K88" s="463">
        <v>81952</v>
      </c>
      <c r="L88" s="463">
        <v>82503</v>
      </c>
      <c r="M88" s="463">
        <v>82503</v>
      </c>
      <c r="N88" s="463">
        <v>88870.02</v>
      </c>
      <c r="O88" s="464" t="s">
        <v>250</v>
      </c>
      <c r="P88" s="464" t="s">
        <v>250</v>
      </c>
      <c r="Q88" s="463">
        <v>57815</v>
      </c>
      <c r="R88" s="463">
        <v>57815</v>
      </c>
      <c r="S88" s="463">
        <v>65173</v>
      </c>
      <c r="T88" s="464" t="s">
        <v>250</v>
      </c>
      <c r="U88" s="463">
        <v>46952</v>
      </c>
      <c r="V88" s="465">
        <v>76402</v>
      </c>
    </row>
    <row r="89" spans="2:22" ht="15">
      <c r="B89" s="461" t="s">
        <v>223</v>
      </c>
      <c r="C89" s="462" t="s">
        <v>224</v>
      </c>
      <c r="D89" s="319" t="s">
        <v>105</v>
      </c>
      <c r="E89" s="463">
        <v>24.59422</v>
      </c>
      <c r="F89" s="463">
        <v>54049.411760000003</v>
      </c>
      <c r="G89" s="463">
        <v>67600</v>
      </c>
      <c r="H89" s="462" t="s">
        <v>377</v>
      </c>
      <c r="I89" s="462" t="s">
        <v>296</v>
      </c>
      <c r="J89" s="463"/>
      <c r="K89" s="463"/>
      <c r="L89" s="463"/>
      <c r="M89" s="463"/>
      <c r="N89" s="463"/>
      <c r="O89" s="463"/>
      <c r="P89" s="463">
        <v>42133</v>
      </c>
      <c r="Q89" s="463"/>
      <c r="R89" s="463"/>
      <c r="S89" s="463"/>
      <c r="T89" s="463"/>
      <c r="U89" s="463">
        <v>33288</v>
      </c>
      <c r="V89" s="465"/>
    </row>
    <row r="90" spans="2:22" ht="15">
      <c r="B90" s="461" t="s">
        <v>200</v>
      </c>
      <c r="C90" s="462" t="s">
        <v>201</v>
      </c>
      <c r="D90" s="319" t="s">
        <v>105</v>
      </c>
      <c r="E90" s="463">
        <v>16.91564</v>
      </c>
      <c r="F90" s="463">
        <v>57011.589599999999</v>
      </c>
      <c r="G90" s="463">
        <v>99000</v>
      </c>
      <c r="H90" s="462" t="s">
        <v>378</v>
      </c>
      <c r="I90" s="462" t="s">
        <v>293</v>
      </c>
      <c r="J90" s="463">
        <v>66000</v>
      </c>
      <c r="K90" s="463">
        <v>51167</v>
      </c>
      <c r="L90" s="463">
        <v>49861</v>
      </c>
      <c r="M90" s="463">
        <v>54000</v>
      </c>
      <c r="N90" s="463">
        <v>52919</v>
      </c>
      <c r="O90" s="463">
        <v>56800</v>
      </c>
      <c r="P90" s="463">
        <v>35500</v>
      </c>
      <c r="Q90" s="464" t="s">
        <v>250</v>
      </c>
      <c r="R90" s="463">
        <v>48755</v>
      </c>
      <c r="S90" s="464" t="s">
        <v>250</v>
      </c>
      <c r="T90" s="464" t="s">
        <v>250</v>
      </c>
      <c r="U90" s="463">
        <v>31320</v>
      </c>
      <c r="V90" s="466" t="s">
        <v>250</v>
      </c>
    </row>
    <row r="91" spans="2:22" ht="15">
      <c r="B91" s="467" t="s">
        <v>202</v>
      </c>
      <c r="C91" s="468" t="s">
        <v>203</v>
      </c>
      <c r="D91" s="325" t="s">
        <v>105</v>
      </c>
      <c r="E91" s="469">
        <v>21.327780000000001</v>
      </c>
      <c r="F91" s="469">
        <v>41390.202369999999</v>
      </c>
      <c r="G91" s="469">
        <v>95928</v>
      </c>
      <c r="H91" s="468" t="s">
        <v>379</v>
      </c>
      <c r="I91" s="468" t="s">
        <v>345</v>
      </c>
      <c r="J91" s="469">
        <v>81636</v>
      </c>
      <c r="K91" s="469">
        <v>43123</v>
      </c>
      <c r="L91" s="469">
        <v>62837</v>
      </c>
      <c r="M91" s="470" t="s">
        <v>250</v>
      </c>
      <c r="N91" s="469">
        <v>58948</v>
      </c>
      <c r="O91" s="469">
        <v>53165</v>
      </c>
      <c r="P91" s="470" t="s">
        <v>250</v>
      </c>
      <c r="Q91" s="469">
        <v>46364</v>
      </c>
      <c r="R91" s="469">
        <v>52105</v>
      </c>
      <c r="S91" s="469">
        <v>32948</v>
      </c>
      <c r="T91" s="469">
        <v>34986</v>
      </c>
      <c r="U91" s="469">
        <v>15361</v>
      </c>
      <c r="V91" s="471" t="s">
        <v>250</v>
      </c>
    </row>
    <row r="92" spans="2:22">
      <c r="B92" s="5"/>
      <c r="C92" s="5"/>
      <c r="E92" s="157"/>
      <c r="F92" s="340"/>
      <c r="G92" s="340"/>
      <c r="H92" s="5"/>
      <c r="I92" s="5"/>
      <c r="J92" s="342"/>
      <c r="K92" s="343"/>
      <c r="L92" s="343"/>
      <c r="M92" s="341"/>
      <c r="N92" s="343"/>
      <c r="O92" s="342"/>
      <c r="P92" s="341"/>
      <c r="Q92" s="343"/>
      <c r="R92" s="343"/>
      <c r="S92" s="343"/>
      <c r="T92" s="343"/>
      <c r="U92" s="343"/>
      <c r="V92" s="341"/>
    </row>
    <row r="93" spans="2:22">
      <c r="B93" s="5"/>
      <c r="C93" s="5"/>
      <c r="E93" s="157"/>
      <c r="F93" s="340"/>
      <c r="G93" s="340"/>
      <c r="H93" s="5"/>
      <c r="I93" s="5"/>
      <c r="J93" s="342"/>
      <c r="K93" s="343"/>
      <c r="L93" s="343"/>
      <c r="M93" s="341"/>
      <c r="N93" s="343"/>
      <c r="O93" s="342"/>
      <c r="P93" s="341"/>
      <c r="Q93" s="343"/>
      <c r="R93" s="343"/>
      <c r="S93" s="343"/>
      <c r="T93" s="343"/>
      <c r="U93" s="343"/>
      <c r="V93" s="341"/>
    </row>
    <row r="94" spans="2:22">
      <c r="B94" s="5"/>
      <c r="C94" s="5"/>
      <c r="E94" s="157"/>
      <c r="F94" s="340"/>
      <c r="G94" s="340"/>
      <c r="H94" s="5"/>
      <c r="I94" s="5"/>
      <c r="J94" s="342"/>
      <c r="K94" s="343"/>
      <c r="L94" s="343"/>
      <c r="M94" s="341"/>
      <c r="N94" s="343"/>
      <c r="O94" s="342"/>
      <c r="P94" s="341"/>
      <c r="Q94" s="343"/>
      <c r="R94" s="343"/>
      <c r="S94" s="343"/>
      <c r="T94" s="343"/>
      <c r="U94" s="343"/>
      <c r="V94" s="341"/>
    </row>
    <row r="95" spans="2:22">
      <c r="B95" s="5"/>
      <c r="C95" s="5"/>
      <c r="E95" s="157"/>
      <c r="F95" s="340"/>
      <c r="G95" s="340"/>
      <c r="H95" s="5"/>
      <c r="I95" s="5"/>
      <c r="J95" s="342"/>
      <c r="K95" s="343"/>
      <c r="L95" s="343"/>
      <c r="M95" s="341"/>
      <c r="N95" s="343"/>
      <c r="O95" s="342"/>
      <c r="P95" s="341"/>
      <c r="Q95" s="343"/>
      <c r="R95" s="343"/>
      <c r="S95" s="343"/>
      <c r="T95" s="343"/>
      <c r="U95" s="343"/>
      <c r="V95" s="341"/>
    </row>
    <row r="96" spans="2:22" ht="15">
      <c r="B96" s="435" t="s">
        <v>250</v>
      </c>
      <c r="C96" s="436" t="s">
        <v>599</v>
      </c>
      <c r="D96" s="441"/>
      <c r="E96" s="442">
        <v>19.845462857143001</v>
      </c>
      <c r="F96" s="443">
        <v>56965.730169524002</v>
      </c>
      <c r="G96" s="443">
        <v>89346.449047618997</v>
      </c>
      <c r="H96" s="329" t="s">
        <v>250</v>
      </c>
      <c r="I96" s="329" t="s">
        <v>250</v>
      </c>
      <c r="J96" s="444">
        <f t="shared" ref="J96:V96" si="0">AVERAGE(J8:J91)</f>
        <v>76223.238181818175</v>
      </c>
      <c r="K96" s="444">
        <f t="shared" si="0"/>
        <v>51040.329322033904</v>
      </c>
      <c r="L96" s="444">
        <f t="shared" si="0"/>
        <v>56134.647843137252</v>
      </c>
      <c r="M96" s="444">
        <f t="shared" si="0"/>
        <v>59272.62162162162</v>
      </c>
      <c r="N96" s="444">
        <f t="shared" si="0"/>
        <v>59337.067659574474</v>
      </c>
      <c r="O96" s="444">
        <f t="shared" si="0"/>
        <v>51893.207931034485</v>
      </c>
      <c r="P96" s="444">
        <f t="shared" si="0"/>
        <v>41509.877755102039</v>
      </c>
      <c r="Q96" s="444">
        <f t="shared" si="0"/>
        <v>49379.166666666664</v>
      </c>
      <c r="R96" s="444">
        <f t="shared" si="0"/>
        <v>51182.682051282056</v>
      </c>
      <c r="S96" s="444">
        <f t="shared" si="0"/>
        <v>48141.806451612902</v>
      </c>
      <c r="T96" s="444">
        <f t="shared" si="0"/>
        <v>46938.153846153844</v>
      </c>
      <c r="U96" s="444">
        <f t="shared" si="0"/>
        <v>35026.082307692304</v>
      </c>
      <c r="V96" s="445">
        <f t="shared" si="0"/>
        <v>54289.772727272728</v>
      </c>
    </row>
    <row r="97" spans="2:22" ht="15">
      <c r="B97" s="437" t="s">
        <v>250</v>
      </c>
      <c r="C97" s="438" t="s">
        <v>600</v>
      </c>
      <c r="D97" s="446"/>
      <c r="E97" s="447">
        <v>10.3628</v>
      </c>
      <c r="F97" s="448">
        <v>41299.951970000002</v>
      </c>
      <c r="G97" s="448">
        <v>60999</v>
      </c>
      <c r="H97" s="332" t="s">
        <v>250</v>
      </c>
      <c r="I97" s="332" t="s">
        <v>250</v>
      </c>
      <c r="J97" s="449"/>
      <c r="K97" s="449"/>
      <c r="L97" s="449"/>
      <c r="M97" s="449"/>
      <c r="N97" s="449"/>
      <c r="O97" s="449"/>
      <c r="P97" s="449"/>
      <c r="Q97" s="449"/>
      <c r="R97" s="449"/>
      <c r="S97" s="449"/>
      <c r="T97" s="449"/>
      <c r="U97" s="449"/>
      <c r="V97" s="450"/>
    </row>
    <row r="98" spans="2:22" ht="15">
      <c r="B98" s="437" t="s">
        <v>250</v>
      </c>
      <c r="C98" s="438" t="s">
        <v>252</v>
      </c>
      <c r="D98" s="446"/>
      <c r="E98" s="447">
        <v>13.63016</v>
      </c>
      <c r="F98" s="448">
        <v>47741.461539999997</v>
      </c>
      <c r="G98" s="448">
        <v>70416</v>
      </c>
      <c r="H98" s="332" t="s">
        <v>250</v>
      </c>
      <c r="I98" s="332" t="s">
        <v>250</v>
      </c>
      <c r="J98" s="449"/>
      <c r="K98" s="449"/>
      <c r="L98" s="449"/>
      <c r="M98" s="449"/>
      <c r="N98" s="449"/>
      <c r="O98" s="449"/>
      <c r="P98" s="449"/>
      <c r="Q98" s="449"/>
      <c r="R98" s="449"/>
      <c r="S98" s="449"/>
      <c r="T98" s="449"/>
      <c r="U98" s="449"/>
      <c r="V98" s="450"/>
    </row>
    <row r="99" spans="2:22" ht="15">
      <c r="B99" s="437" t="s">
        <v>250</v>
      </c>
      <c r="C99" s="438" t="s">
        <v>253</v>
      </c>
      <c r="D99" s="446"/>
      <c r="E99" s="447">
        <v>17.001004999999999</v>
      </c>
      <c r="F99" s="448">
        <v>56613.505064999998</v>
      </c>
      <c r="G99" s="448">
        <v>82332</v>
      </c>
      <c r="H99" s="332" t="s">
        <v>250</v>
      </c>
      <c r="I99" s="332" t="s">
        <v>250</v>
      </c>
      <c r="J99" s="449">
        <f t="shared" ref="J99:V99" si="1">MEDIAN(J8:J91)</f>
        <v>70346</v>
      </c>
      <c r="K99" s="449">
        <f t="shared" si="1"/>
        <v>51167</v>
      </c>
      <c r="L99" s="449">
        <f t="shared" si="1"/>
        <v>54729</v>
      </c>
      <c r="M99" s="449">
        <f t="shared" si="1"/>
        <v>56375</v>
      </c>
      <c r="N99" s="449">
        <f t="shared" si="1"/>
        <v>58948</v>
      </c>
      <c r="O99" s="449">
        <f t="shared" si="1"/>
        <v>51515</v>
      </c>
      <c r="P99" s="449">
        <f t="shared" si="1"/>
        <v>40019</v>
      </c>
      <c r="Q99" s="449">
        <f t="shared" si="1"/>
        <v>48967.5</v>
      </c>
      <c r="R99" s="449">
        <f t="shared" si="1"/>
        <v>52189</v>
      </c>
      <c r="S99" s="449">
        <f t="shared" si="1"/>
        <v>46400</v>
      </c>
      <c r="T99" s="449">
        <f t="shared" si="1"/>
        <v>45115</v>
      </c>
      <c r="U99" s="449">
        <f t="shared" si="1"/>
        <v>33344</v>
      </c>
      <c r="V99" s="450">
        <f t="shared" si="1"/>
        <v>52957</v>
      </c>
    </row>
    <row r="100" spans="2:22" ht="15">
      <c r="B100" s="437" t="s">
        <v>250</v>
      </c>
      <c r="C100" s="438" t="s">
        <v>254</v>
      </c>
      <c r="D100" s="446"/>
      <c r="E100" s="447">
        <v>21.929860000000001</v>
      </c>
      <c r="F100" s="448">
        <v>66792.694990000004</v>
      </c>
      <c r="G100" s="448">
        <v>102938</v>
      </c>
      <c r="H100" s="332" t="s">
        <v>250</v>
      </c>
      <c r="I100" s="332" t="s">
        <v>250</v>
      </c>
      <c r="J100" s="449"/>
      <c r="K100" s="449"/>
      <c r="L100" s="449"/>
      <c r="M100" s="449"/>
      <c r="N100" s="449"/>
      <c r="O100" s="449"/>
      <c r="P100" s="449"/>
      <c r="Q100" s="449"/>
      <c r="R100" s="449"/>
      <c r="S100" s="449"/>
      <c r="T100" s="449"/>
      <c r="U100" s="449"/>
      <c r="V100" s="450"/>
    </row>
    <row r="101" spans="2:22" ht="15">
      <c r="B101" s="439" t="s">
        <v>250</v>
      </c>
      <c r="C101" s="440" t="s">
        <v>601</v>
      </c>
      <c r="D101" s="451"/>
      <c r="E101" s="452">
        <v>36.205350000000003</v>
      </c>
      <c r="F101" s="453">
        <v>72760.699659999998</v>
      </c>
      <c r="G101" s="453">
        <v>126776</v>
      </c>
      <c r="H101" s="336" t="s">
        <v>250</v>
      </c>
      <c r="I101" s="336" t="s">
        <v>250</v>
      </c>
      <c r="J101" s="454"/>
      <c r="K101" s="454"/>
      <c r="L101" s="454"/>
      <c r="M101" s="454"/>
      <c r="N101" s="454"/>
      <c r="O101" s="454"/>
      <c r="P101" s="454"/>
      <c r="Q101" s="454"/>
      <c r="R101" s="454"/>
      <c r="S101" s="454"/>
      <c r="T101" s="454"/>
      <c r="U101" s="454"/>
      <c r="V101" s="455"/>
    </row>
    <row r="104" spans="2:22">
      <c r="J104" s="344"/>
    </row>
  </sheetData>
  <autoFilter ref="B7:V101" xr:uid="{00000000-0001-0000-0200-000000000000}"/>
  <mergeCells count="5">
    <mergeCell ref="H3:M3"/>
    <mergeCell ref="G5:I5"/>
    <mergeCell ref="K5:P5"/>
    <mergeCell ref="Q5:U5"/>
    <mergeCell ref="B2:C3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5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2" sqref="A2"/>
    </sheetView>
  </sheetViews>
  <sheetFormatPr baseColWidth="10" defaultColWidth="11.5" defaultRowHeight="13"/>
  <cols>
    <col min="1" max="1" width="10.1640625" style="1" customWidth="1"/>
    <col min="2" max="2" width="13.33203125" style="1" customWidth="1"/>
    <col min="3" max="3" width="41.5" style="1" customWidth="1"/>
    <col min="4" max="4" width="13.33203125" style="1" customWidth="1"/>
    <col min="5" max="5" width="14.6640625" style="1" customWidth="1"/>
    <col min="6" max="7" width="15.5" style="1" bestFit="1" customWidth="1"/>
    <col min="8" max="8" width="15.83203125" style="1" customWidth="1"/>
    <col min="9" max="9" width="12.6640625" style="1" bestFit="1" customWidth="1"/>
    <col min="10" max="10" width="25.6640625" style="1" customWidth="1"/>
    <col min="11" max="11" width="18.83203125" style="1" customWidth="1"/>
    <col min="12" max="12" width="14.5" style="1" bestFit="1" customWidth="1"/>
    <col min="13" max="15" width="13.5" style="1" bestFit="1" customWidth="1"/>
    <col min="16" max="17" width="15.5" style="1" bestFit="1" customWidth="1"/>
    <col min="18" max="16384" width="11.5" style="1"/>
  </cols>
  <sheetData>
    <row r="1" spans="1:17">
      <c r="A1" s="40"/>
    </row>
    <row r="2" spans="1:17" ht="18">
      <c r="B2" s="642" t="s">
        <v>589</v>
      </c>
      <c r="C2" s="642"/>
      <c r="F2" s="650"/>
      <c r="G2" s="650"/>
      <c r="H2" s="650"/>
      <c r="I2" s="650"/>
      <c r="J2" s="650"/>
      <c r="K2" s="650"/>
      <c r="L2" s="650"/>
      <c r="M2" s="40"/>
      <c r="N2" s="40"/>
      <c r="O2" s="40"/>
      <c r="P2" s="40"/>
      <c r="Q2" s="40"/>
    </row>
    <row r="3" spans="1:17" ht="16">
      <c r="B3" s="642"/>
      <c r="C3" s="642"/>
      <c r="F3" s="651"/>
      <c r="G3" s="651"/>
      <c r="H3" s="651"/>
      <c r="I3" s="651"/>
      <c r="J3" s="651"/>
      <c r="K3" s="651"/>
      <c r="L3" s="651"/>
      <c r="M3" s="40"/>
      <c r="N3" s="40"/>
      <c r="O3" s="40"/>
      <c r="P3" s="40"/>
      <c r="Q3" s="41"/>
    </row>
    <row r="4" spans="1:17" ht="17" thickBot="1">
      <c r="B4" s="261" t="s">
        <v>64</v>
      </c>
      <c r="F4" s="651"/>
      <c r="G4" s="651"/>
      <c r="H4" s="651"/>
      <c r="I4" s="651"/>
      <c r="J4" s="651"/>
      <c r="K4" s="651"/>
      <c r="L4" s="651"/>
      <c r="M4" s="40"/>
      <c r="N4" s="40"/>
      <c r="O4" s="40"/>
      <c r="P4" s="40"/>
    </row>
    <row r="5" spans="1:17" ht="16">
      <c r="B5" s="82"/>
      <c r="C5" s="73"/>
      <c r="D5" s="96"/>
      <c r="E5" s="97"/>
      <c r="F5" s="98"/>
      <c r="G5" s="99"/>
      <c r="H5" s="97"/>
      <c r="I5" s="98"/>
      <c r="J5" s="98"/>
      <c r="K5" s="98"/>
      <c r="L5" s="99"/>
      <c r="M5" s="97"/>
      <c r="N5" s="98"/>
      <c r="O5" s="98"/>
      <c r="P5" s="100"/>
      <c r="Q5" s="101"/>
    </row>
    <row r="6" spans="1:17" ht="18" thickBot="1">
      <c r="B6" s="83" t="s">
        <v>65</v>
      </c>
      <c r="C6" s="34" t="s">
        <v>66</v>
      </c>
      <c r="D6" s="102" t="s">
        <v>380</v>
      </c>
      <c r="E6" s="44" t="s">
        <v>381</v>
      </c>
      <c r="F6" s="45"/>
      <c r="G6" s="46"/>
      <c r="H6" s="44" t="s">
        <v>382</v>
      </c>
      <c r="I6" s="45"/>
      <c r="J6" s="45"/>
      <c r="K6" s="45"/>
      <c r="L6" s="46"/>
      <c r="M6" s="44" t="s">
        <v>383</v>
      </c>
      <c r="N6" s="45"/>
      <c r="O6" s="45"/>
      <c r="P6" s="47" t="s">
        <v>38</v>
      </c>
      <c r="Q6" s="103" t="s">
        <v>384</v>
      </c>
    </row>
    <row r="7" spans="1:17" ht="17">
      <c r="B7" s="104"/>
      <c r="C7" s="49"/>
      <c r="D7" s="105"/>
      <c r="E7" s="50" t="s">
        <v>206</v>
      </c>
      <c r="F7" s="50" t="s">
        <v>385</v>
      </c>
      <c r="G7" s="50" t="s">
        <v>8</v>
      </c>
      <c r="H7" s="50" t="s">
        <v>30</v>
      </c>
      <c r="I7" s="50" t="s">
        <v>386</v>
      </c>
      <c r="J7" s="50" t="s">
        <v>607</v>
      </c>
      <c r="K7" s="50" t="s">
        <v>608</v>
      </c>
      <c r="L7" s="50" t="s">
        <v>8</v>
      </c>
      <c r="M7" s="50" t="s">
        <v>387</v>
      </c>
      <c r="N7" s="50" t="s">
        <v>386</v>
      </c>
      <c r="O7" s="50" t="s">
        <v>388</v>
      </c>
      <c r="P7" s="51" t="s">
        <v>389</v>
      </c>
      <c r="Q7" s="106" t="s">
        <v>390</v>
      </c>
    </row>
    <row r="8" spans="1:17" s="478" customFormat="1" ht="15">
      <c r="A8" s="472"/>
      <c r="B8" s="473" t="s">
        <v>227</v>
      </c>
      <c r="C8" s="474" t="s">
        <v>228</v>
      </c>
      <c r="D8" s="474" t="s">
        <v>105</v>
      </c>
      <c r="E8" s="475">
        <v>271539</v>
      </c>
      <c r="F8" s="475">
        <v>3402330</v>
      </c>
      <c r="G8" s="475">
        <v>3673869</v>
      </c>
      <c r="H8" s="475">
        <v>203079</v>
      </c>
      <c r="I8" s="475">
        <v>0</v>
      </c>
      <c r="J8" s="475">
        <v>114886</v>
      </c>
      <c r="K8" s="476">
        <v>0</v>
      </c>
      <c r="L8" s="475">
        <v>317965</v>
      </c>
      <c r="M8" s="475">
        <v>43522</v>
      </c>
      <c r="N8" s="475">
        <v>0</v>
      </c>
      <c r="O8" s="475">
        <v>43522</v>
      </c>
      <c r="P8" s="475">
        <v>89435</v>
      </c>
      <c r="Q8" s="477">
        <v>4124791</v>
      </c>
    </row>
    <row r="9" spans="1:17" s="478" customFormat="1" ht="15">
      <c r="A9" s="472"/>
      <c r="B9" s="282" t="s">
        <v>78</v>
      </c>
      <c r="C9" s="283" t="s">
        <v>79</v>
      </c>
      <c r="D9" s="283" t="s">
        <v>80</v>
      </c>
      <c r="E9" s="479">
        <v>266505</v>
      </c>
      <c r="F9" s="479">
        <v>503137</v>
      </c>
      <c r="G9" s="479">
        <v>769642</v>
      </c>
      <c r="H9" s="479">
        <v>400953</v>
      </c>
      <c r="I9" s="479">
        <v>0</v>
      </c>
      <c r="J9" s="479">
        <v>218608</v>
      </c>
      <c r="K9" s="480">
        <v>0</v>
      </c>
      <c r="L9" s="479">
        <v>619561</v>
      </c>
      <c r="M9" s="479">
        <v>0</v>
      </c>
      <c r="N9" s="479">
        <v>0</v>
      </c>
      <c r="O9" s="479">
        <v>0</v>
      </c>
      <c r="P9" s="479">
        <v>61848</v>
      </c>
      <c r="Q9" s="481">
        <v>1451051</v>
      </c>
    </row>
    <row r="10" spans="1:17" s="478" customFormat="1" ht="15">
      <c r="A10" s="472"/>
      <c r="B10" s="282" t="s">
        <v>103</v>
      </c>
      <c r="C10" s="283" t="s">
        <v>104</v>
      </c>
      <c r="D10" s="283" t="s">
        <v>105</v>
      </c>
      <c r="E10" s="479">
        <v>0</v>
      </c>
      <c r="F10" s="479">
        <v>538990</v>
      </c>
      <c r="G10" s="479">
        <v>538990</v>
      </c>
      <c r="H10" s="479">
        <v>97245</v>
      </c>
      <c r="I10" s="479">
        <v>0</v>
      </c>
      <c r="J10" s="480">
        <v>0</v>
      </c>
      <c r="K10" s="480">
        <v>0</v>
      </c>
      <c r="L10" s="479">
        <v>97245</v>
      </c>
      <c r="M10" s="479">
        <v>1062.5</v>
      </c>
      <c r="N10" s="479">
        <v>0</v>
      </c>
      <c r="O10" s="479">
        <v>1062.5</v>
      </c>
      <c r="P10" s="479">
        <v>8196</v>
      </c>
      <c r="Q10" s="481">
        <v>645493.5</v>
      </c>
    </row>
    <row r="11" spans="1:17" s="478" customFormat="1" ht="15">
      <c r="A11" s="472"/>
      <c r="B11" s="282" t="s">
        <v>81</v>
      </c>
      <c r="C11" s="283" t="s">
        <v>82</v>
      </c>
      <c r="D11" s="283" t="s">
        <v>80</v>
      </c>
      <c r="E11" s="479">
        <v>7000</v>
      </c>
      <c r="F11" s="479">
        <v>2029038</v>
      </c>
      <c r="G11" s="479">
        <v>2036038</v>
      </c>
      <c r="H11" s="479">
        <v>394826</v>
      </c>
      <c r="I11" s="479">
        <v>0</v>
      </c>
      <c r="J11" s="479">
        <v>216982</v>
      </c>
      <c r="K11" s="480">
        <v>0</v>
      </c>
      <c r="L11" s="479">
        <v>611808</v>
      </c>
      <c r="M11" s="479">
        <v>30158.28</v>
      </c>
      <c r="N11" s="479">
        <v>0</v>
      </c>
      <c r="O11" s="479">
        <v>30158.28</v>
      </c>
      <c r="P11" s="479">
        <v>338165</v>
      </c>
      <c r="Q11" s="481">
        <v>3016169.28</v>
      </c>
    </row>
    <row r="12" spans="1:17" s="478" customFormat="1" ht="15">
      <c r="A12" s="472"/>
      <c r="B12" s="282" t="s">
        <v>83</v>
      </c>
      <c r="C12" s="283" t="s">
        <v>84</v>
      </c>
      <c r="D12" s="283" t="s">
        <v>80</v>
      </c>
      <c r="E12" s="479">
        <v>109807</v>
      </c>
      <c r="F12" s="479">
        <v>479887</v>
      </c>
      <c r="G12" s="479">
        <v>589694</v>
      </c>
      <c r="H12" s="479">
        <v>315924</v>
      </c>
      <c r="I12" s="479">
        <v>0</v>
      </c>
      <c r="J12" s="479">
        <v>172012</v>
      </c>
      <c r="K12" s="480">
        <v>0</v>
      </c>
      <c r="L12" s="479">
        <v>487936</v>
      </c>
      <c r="M12" s="479">
        <v>792.35</v>
      </c>
      <c r="N12" s="479">
        <v>0</v>
      </c>
      <c r="O12" s="479">
        <v>792.35</v>
      </c>
      <c r="P12" s="479">
        <v>155856</v>
      </c>
      <c r="Q12" s="481">
        <v>1234278.3500000001</v>
      </c>
    </row>
    <row r="13" spans="1:17" s="478" customFormat="1" ht="15">
      <c r="A13" s="472"/>
      <c r="B13" s="282" t="s">
        <v>85</v>
      </c>
      <c r="C13" s="283" t="s">
        <v>86</v>
      </c>
      <c r="D13" s="283" t="s">
        <v>80</v>
      </c>
      <c r="E13" s="479">
        <v>146250</v>
      </c>
      <c r="F13" s="479">
        <v>382256</v>
      </c>
      <c r="G13" s="479">
        <v>528506</v>
      </c>
      <c r="H13" s="479">
        <v>315794</v>
      </c>
      <c r="I13" s="479">
        <v>0</v>
      </c>
      <c r="J13" s="479">
        <v>170350</v>
      </c>
      <c r="K13" s="480">
        <v>0</v>
      </c>
      <c r="L13" s="479">
        <v>486144</v>
      </c>
      <c r="M13" s="479">
        <v>0</v>
      </c>
      <c r="N13" s="479">
        <v>0</v>
      </c>
      <c r="O13" s="479">
        <v>0</v>
      </c>
      <c r="P13" s="479">
        <v>27785</v>
      </c>
      <c r="Q13" s="481">
        <v>1042435</v>
      </c>
    </row>
    <row r="14" spans="1:17" s="478" customFormat="1" ht="15">
      <c r="A14" s="472"/>
      <c r="B14" s="282" t="s">
        <v>106</v>
      </c>
      <c r="C14" s="283" t="s">
        <v>107</v>
      </c>
      <c r="D14" s="283" t="s">
        <v>105</v>
      </c>
      <c r="E14" s="479">
        <v>15000</v>
      </c>
      <c r="F14" s="479">
        <v>657621</v>
      </c>
      <c r="G14" s="479">
        <v>672621</v>
      </c>
      <c r="H14" s="479">
        <v>94225</v>
      </c>
      <c r="I14" s="479">
        <v>0</v>
      </c>
      <c r="J14" s="479">
        <v>52118</v>
      </c>
      <c r="K14" s="480">
        <v>0</v>
      </c>
      <c r="L14" s="479">
        <v>146343</v>
      </c>
      <c r="M14" s="479">
        <v>6487.97</v>
      </c>
      <c r="N14" s="479">
        <v>0</v>
      </c>
      <c r="O14" s="479">
        <v>6487.97</v>
      </c>
      <c r="P14" s="479">
        <v>8070</v>
      </c>
      <c r="Q14" s="481">
        <v>833521.97</v>
      </c>
    </row>
    <row r="15" spans="1:17" s="478" customFormat="1" ht="15">
      <c r="A15" s="472"/>
      <c r="B15" s="282" t="s">
        <v>164</v>
      </c>
      <c r="C15" s="283" t="s">
        <v>165</v>
      </c>
      <c r="D15" s="283" t="s">
        <v>105</v>
      </c>
      <c r="E15" s="479">
        <v>654879</v>
      </c>
      <c r="F15" s="479">
        <v>1174889</v>
      </c>
      <c r="G15" s="479">
        <v>1829768</v>
      </c>
      <c r="H15" s="479">
        <v>141000</v>
      </c>
      <c r="I15" s="479">
        <v>0</v>
      </c>
      <c r="J15" s="479">
        <v>77909</v>
      </c>
      <c r="K15" s="480">
        <v>0</v>
      </c>
      <c r="L15" s="479">
        <v>218909</v>
      </c>
      <c r="M15" s="479">
        <v>9750</v>
      </c>
      <c r="N15" s="479">
        <v>0</v>
      </c>
      <c r="O15" s="479">
        <v>9750</v>
      </c>
      <c r="P15" s="479">
        <v>316396</v>
      </c>
      <c r="Q15" s="481">
        <v>2374823</v>
      </c>
    </row>
    <row r="16" spans="1:17" s="478" customFormat="1" ht="15">
      <c r="A16" s="472"/>
      <c r="B16" s="282" t="s">
        <v>108</v>
      </c>
      <c r="C16" s="283" t="s">
        <v>109</v>
      </c>
      <c r="D16" s="283" t="s">
        <v>105</v>
      </c>
      <c r="E16" s="479">
        <v>0</v>
      </c>
      <c r="F16" s="479">
        <v>1326258</v>
      </c>
      <c r="G16" s="479">
        <v>1326258</v>
      </c>
      <c r="H16" s="479">
        <v>160344</v>
      </c>
      <c r="I16" s="479">
        <v>0</v>
      </c>
      <c r="J16" s="479">
        <v>89046</v>
      </c>
      <c r="K16" s="480">
        <v>0</v>
      </c>
      <c r="L16" s="479">
        <v>249390</v>
      </c>
      <c r="M16" s="479">
        <v>0</v>
      </c>
      <c r="N16" s="479">
        <v>0</v>
      </c>
      <c r="O16" s="479">
        <v>0</v>
      </c>
      <c r="P16" s="479">
        <v>35992</v>
      </c>
      <c r="Q16" s="481">
        <v>1611640</v>
      </c>
    </row>
    <row r="17" spans="1:17" s="478" customFormat="1" ht="15">
      <c r="A17" s="472"/>
      <c r="B17" s="282" t="s">
        <v>110</v>
      </c>
      <c r="C17" s="283" t="s">
        <v>111</v>
      </c>
      <c r="D17" s="283" t="s">
        <v>105</v>
      </c>
      <c r="E17" s="479">
        <v>0</v>
      </c>
      <c r="F17" s="479">
        <v>7264409</v>
      </c>
      <c r="G17" s="479">
        <v>7264409</v>
      </c>
      <c r="H17" s="479">
        <v>246406</v>
      </c>
      <c r="I17" s="479">
        <v>0</v>
      </c>
      <c r="J17" s="479">
        <v>143075</v>
      </c>
      <c r="K17" s="480">
        <v>0</v>
      </c>
      <c r="L17" s="479">
        <v>389481</v>
      </c>
      <c r="M17" s="479">
        <v>0</v>
      </c>
      <c r="N17" s="479">
        <v>0</v>
      </c>
      <c r="O17" s="479">
        <v>0</v>
      </c>
      <c r="P17" s="479">
        <v>49978</v>
      </c>
      <c r="Q17" s="481">
        <v>7703868</v>
      </c>
    </row>
    <row r="18" spans="1:17" s="478" customFormat="1" ht="15">
      <c r="A18" s="472"/>
      <c r="B18" s="282" t="s">
        <v>112</v>
      </c>
      <c r="C18" s="283" t="s">
        <v>113</v>
      </c>
      <c r="D18" s="283" t="s">
        <v>105</v>
      </c>
      <c r="E18" s="479">
        <v>285000</v>
      </c>
      <c r="F18" s="479">
        <v>1371360</v>
      </c>
      <c r="G18" s="479">
        <v>1656360</v>
      </c>
      <c r="H18" s="479">
        <v>145745</v>
      </c>
      <c r="I18" s="479">
        <v>0</v>
      </c>
      <c r="J18" s="479">
        <v>81803</v>
      </c>
      <c r="K18" s="480">
        <v>0</v>
      </c>
      <c r="L18" s="479">
        <v>227548</v>
      </c>
      <c r="M18" s="479">
        <v>0</v>
      </c>
      <c r="N18" s="479">
        <v>0</v>
      </c>
      <c r="O18" s="479">
        <v>0</v>
      </c>
      <c r="P18" s="479">
        <v>16331</v>
      </c>
      <c r="Q18" s="481">
        <v>1900239</v>
      </c>
    </row>
    <row r="19" spans="1:17" s="478" customFormat="1" ht="15">
      <c r="A19" s="472"/>
      <c r="B19" s="282" t="s">
        <v>114</v>
      </c>
      <c r="C19" s="283" t="s">
        <v>115</v>
      </c>
      <c r="D19" s="283" t="s">
        <v>105</v>
      </c>
      <c r="E19" s="479">
        <v>0</v>
      </c>
      <c r="F19" s="479">
        <v>4372777</v>
      </c>
      <c r="G19" s="479">
        <v>4372777</v>
      </c>
      <c r="H19" s="479">
        <v>221239</v>
      </c>
      <c r="I19" s="479">
        <v>0</v>
      </c>
      <c r="J19" s="479">
        <v>126545</v>
      </c>
      <c r="K19" s="480">
        <v>0</v>
      </c>
      <c r="L19" s="479">
        <v>347784</v>
      </c>
      <c r="M19" s="479">
        <v>0</v>
      </c>
      <c r="N19" s="479">
        <v>0</v>
      </c>
      <c r="O19" s="479">
        <v>0</v>
      </c>
      <c r="P19" s="479">
        <v>0</v>
      </c>
      <c r="Q19" s="481">
        <v>4720561</v>
      </c>
    </row>
    <row r="20" spans="1:17" s="478" customFormat="1" ht="15">
      <c r="A20" s="472"/>
      <c r="B20" s="282" t="s">
        <v>116</v>
      </c>
      <c r="C20" s="283" t="s">
        <v>117</v>
      </c>
      <c r="D20" s="283" t="s">
        <v>105</v>
      </c>
      <c r="E20" s="479">
        <v>0</v>
      </c>
      <c r="F20" s="479">
        <v>1493999</v>
      </c>
      <c r="G20" s="479">
        <v>1493999</v>
      </c>
      <c r="H20" s="479">
        <v>140701</v>
      </c>
      <c r="I20" s="479">
        <v>0</v>
      </c>
      <c r="J20" s="480">
        <v>0</v>
      </c>
      <c r="K20" s="480">
        <v>0</v>
      </c>
      <c r="L20" s="479">
        <v>140701</v>
      </c>
      <c r="M20" s="479">
        <v>0</v>
      </c>
      <c r="N20" s="479">
        <v>0</v>
      </c>
      <c r="O20" s="479">
        <v>0</v>
      </c>
      <c r="P20" s="479">
        <v>0</v>
      </c>
      <c r="Q20" s="481">
        <v>1634700</v>
      </c>
    </row>
    <row r="21" spans="1:17" s="478" customFormat="1" ht="15">
      <c r="A21" s="472"/>
      <c r="B21" s="282" t="s">
        <v>248</v>
      </c>
      <c r="C21" s="283" t="s">
        <v>615</v>
      </c>
      <c r="D21" s="283" t="s">
        <v>105</v>
      </c>
      <c r="E21" s="479">
        <v>0</v>
      </c>
      <c r="F21" s="479">
        <v>1267777</v>
      </c>
      <c r="G21" s="479">
        <v>1267777</v>
      </c>
      <c r="H21" s="479">
        <v>112443</v>
      </c>
      <c r="I21" s="479">
        <v>0</v>
      </c>
      <c r="J21" s="479">
        <v>61746</v>
      </c>
      <c r="K21" s="480">
        <v>0</v>
      </c>
      <c r="L21" s="479">
        <v>174189</v>
      </c>
      <c r="M21" s="479">
        <v>0</v>
      </c>
      <c r="N21" s="479">
        <v>0</v>
      </c>
      <c r="O21" s="479">
        <v>0</v>
      </c>
      <c r="P21" s="479">
        <v>0</v>
      </c>
      <c r="Q21" s="481">
        <v>1441966</v>
      </c>
    </row>
    <row r="22" spans="1:17" s="478" customFormat="1" ht="15">
      <c r="A22" s="472"/>
      <c r="B22" s="282" t="s">
        <v>235</v>
      </c>
      <c r="C22" s="283" t="s">
        <v>236</v>
      </c>
      <c r="D22" s="283" t="s">
        <v>105</v>
      </c>
      <c r="E22" s="479">
        <v>0</v>
      </c>
      <c r="F22" s="479">
        <v>357451</v>
      </c>
      <c r="G22" s="479">
        <v>357451</v>
      </c>
      <c r="H22" s="479">
        <v>88455</v>
      </c>
      <c r="I22" s="479">
        <v>0</v>
      </c>
      <c r="J22" s="479">
        <v>48192</v>
      </c>
      <c r="K22" s="480">
        <v>0</v>
      </c>
      <c r="L22" s="479">
        <v>136647</v>
      </c>
      <c r="M22" s="479">
        <v>0</v>
      </c>
      <c r="N22" s="479">
        <v>0</v>
      </c>
      <c r="O22" s="479">
        <v>0</v>
      </c>
      <c r="P22" s="479">
        <v>17200</v>
      </c>
      <c r="Q22" s="481">
        <v>511298</v>
      </c>
    </row>
    <row r="23" spans="1:17" s="478" customFormat="1" ht="15">
      <c r="A23" s="472"/>
      <c r="B23" s="282" t="s">
        <v>118</v>
      </c>
      <c r="C23" s="283" t="s">
        <v>119</v>
      </c>
      <c r="D23" s="283" t="s">
        <v>105</v>
      </c>
      <c r="E23" s="479">
        <v>79431.19</v>
      </c>
      <c r="F23" s="479">
        <v>3083637.76</v>
      </c>
      <c r="G23" s="479">
        <v>3163068.95</v>
      </c>
      <c r="H23" s="479">
        <v>157080</v>
      </c>
      <c r="I23" s="479">
        <v>0</v>
      </c>
      <c r="J23" s="479">
        <v>89471</v>
      </c>
      <c r="K23" s="480">
        <v>0</v>
      </c>
      <c r="L23" s="479">
        <v>246551</v>
      </c>
      <c r="M23" s="479">
        <v>48823.519999999997</v>
      </c>
      <c r="N23" s="479">
        <v>0</v>
      </c>
      <c r="O23" s="479">
        <v>48823.519999999997</v>
      </c>
      <c r="P23" s="479">
        <v>43558.55</v>
      </c>
      <c r="Q23" s="481">
        <v>3502002.02</v>
      </c>
    </row>
    <row r="24" spans="1:17" s="478" customFormat="1" ht="15">
      <c r="A24" s="472"/>
      <c r="B24" s="282" t="s">
        <v>204</v>
      </c>
      <c r="C24" s="283" t="s">
        <v>205</v>
      </c>
      <c r="D24" s="283" t="s">
        <v>206</v>
      </c>
      <c r="E24" s="479">
        <v>2863047</v>
      </c>
      <c r="F24" s="479">
        <v>504507</v>
      </c>
      <c r="G24" s="479">
        <v>3367554</v>
      </c>
      <c r="H24" s="479">
        <v>32839</v>
      </c>
      <c r="I24" s="479">
        <v>0</v>
      </c>
      <c r="J24" s="479">
        <v>54775</v>
      </c>
      <c r="K24" s="480">
        <v>0</v>
      </c>
      <c r="L24" s="479">
        <v>87614</v>
      </c>
      <c r="M24" s="479">
        <v>11508.05</v>
      </c>
      <c r="N24" s="479">
        <v>0</v>
      </c>
      <c r="O24" s="479">
        <v>11508.05</v>
      </c>
      <c r="P24" s="479">
        <v>120942</v>
      </c>
      <c r="Q24" s="481">
        <v>3587618.05</v>
      </c>
    </row>
    <row r="25" spans="1:17" s="478" customFormat="1" ht="15">
      <c r="A25" s="472"/>
      <c r="B25" s="282" t="s">
        <v>162</v>
      </c>
      <c r="C25" s="283" t="s">
        <v>163</v>
      </c>
      <c r="D25" s="283" t="s">
        <v>105</v>
      </c>
      <c r="E25" s="479">
        <v>2500</v>
      </c>
      <c r="F25" s="479">
        <v>46327768</v>
      </c>
      <c r="G25" s="479">
        <v>46330268</v>
      </c>
      <c r="H25" s="479">
        <v>682386</v>
      </c>
      <c r="I25" s="479">
        <v>0</v>
      </c>
      <c r="J25" s="479">
        <v>406105</v>
      </c>
      <c r="K25" s="480">
        <v>0</v>
      </c>
      <c r="L25" s="479">
        <v>1088491</v>
      </c>
      <c r="M25" s="479">
        <v>0</v>
      </c>
      <c r="N25" s="479">
        <v>183424</v>
      </c>
      <c r="O25" s="479">
        <v>183424</v>
      </c>
      <c r="P25" s="479">
        <v>12908084</v>
      </c>
      <c r="Q25" s="481">
        <v>60510267</v>
      </c>
    </row>
    <row r="26" spans="1:17" s="478" customFormat="1" ht="15">
      <c r="A26" s="472"/>
      <c r="B26" s="282" t="s">
        <v>229</v>
      </c>
      <c r="C26" s="283" t="s">
        <v>230</v>
      </c>
      <c r="D26" s="283" t="s">
        <v>105</v>
      </c>
      <c r="E26" s="479">
        <v>0</v>
      </c>
      <c r="F26" s="479">
        <v>2421325</v>
      </c>
      <c r="G26" s="479">
        <v>2421325</v>
      </c>
      <c r="H26" s="479">
        <v>106052</v>
      </c>
      <c r="I26" s="479">
        <v>0</v>
      </c>
      <c r="J26" s="479">
        <v>60023</v>
      </c>
      <c r="K26" s="480">
        <v>0</v>
      </c>
      <c r="L26" s="479">
        <v>166075</v>
      </c>
      <c r="M26" s="479">
        <v>15151.29</v>
      </c>
      <c r="N26" s="479">
        <v>0</v>
      </c>
      <c r="O26" s="479">
        <v>15151.29</v>
      </c>
      <c r="P26" s="479">
        <v>163394</v>
      </c>
      <c r="Q26" s="481">
        <v>2765945.29</v>
      </c>
    </row>
    <row r="27" spans="1:17" s="478" customFormat="1" ht="15">
      <c r="A27" s="472"/>
      <c r="B27" s="282" t="s">
        <v>120</v>
      </c>
      <c r="C27" s="283" t="s">
        <v>121</v>
      </c>
      <c r="D27" s="283" t="s">
        <v>105</v>
      </c>
      <c r="E27" s="479">
        <v>0</v>
      </c>
      <c r="F27" s="479">
        <v>1010921</v>
      </c>
      <c r="G27" s="479">
        <v>1010921</v>
      </c>
      <c r="H27" s="479">
        <v>155295</v>
      </c>
      <c r="I27" s="479">
        <v>0</v>
      </c>
      <c r="J27" s="479">
        <v>87033</v>
      </c>
      <c r="K27" s="480">
        <v>0</v>
      </c>
      <c r="L27" s="479">
        <v>242328</v>
      </c>
      <c r="M27" s="479">
        <v>61801</v>
      </c>
      <c r="N27" s="479">
        <v>0</v>
      </c>
      <c r="O27" s="479">
        <v>61801</v>
      </c>
      <c r="P27" s="479">
        <v>43900</v>
      </c>
      <c r="Q27" s="481">
        <v>1358950</v>
      </c>
    </row>
    <row r="28" spans="1:17" s="478" customFormat="1" ht="15">
      <c r="A28" s="472"/>
      <c r="B28" s="282" t="s">
        <v>122</v>
      </c>
      <c r="C28" s="283" t="s">
        <v>123</v>
      </c>
      <c r="D28" s="283" t="s">
        <v>105</v>
      </c>
      <c r="E28" s="479">
        <v>0</v>
      </c>
      <c r="F28" s="479">
        <v>1510430</v>
      </c>
      <c r="G28" s="479">
        <v>1510430</v>
      </c>
      <c r="H28" s="479">
        <v>117784</v>
      </c>
      <c r="I28" s="479">
        <v>0</v>
      </c>
      <c r="J28" s="479">
        <v>64552</v>
      </c>
      <c r="K28" s="480">
        <v>0</v>
      </c>
      <c r="L28" s="479">
        <v>182336</v>
      </c>
      <c r="M28" s="479">
        <v>0</v>
      </c>
      <c r="N28" s="479">
        <v>0</v>
      </c>
      <c r="O28" s="479">
        <v>0</v>
      </c>
      <c r="P28" s="479">
        <v>0</v>
      </c>
      <c r="Q28" s="481">
        <v>1692766</v>
      </c>
    </row>
    <row r="29" spans="1:17" s="478" customFormat="1" ht="15">
      <c r="A29" s="472"/>
      <c r="B29" s="282" t="s">
        <v>87</v>
      </c>
      <c r="C29" s="283" t="s">
        <v>88</v>
      </c>
      <c r="D29" s="283" t="s">
        <v>80</v>
      </c>
      <c r="E29" s="479">
        <v>89317</v>
      </c>
      <c r="F29" s="479">
        <v>1980896</v>
      </c>
      <c r="G29" s="479">
        <v>2070213</v>
      </c>
      <c r="H29" s="479">
        <v>288948</v>
      </c>
      <c r="I29" s="479">
        <v>30000</v>
      </c>
      <c r="J29" s="479">
        <v>157165</v>
      </c>
      <c r="K29" s="480">
        <v>0</v>
      </c>
      <c r="L29" s="479">
        <v>476113</v>
      </c>
      <c r="M29" s="479">
        <v>69515.009999999995</v>
      </c>
      <c r="N29" s="479">
        <v>199330</v>
      </c>
      <c r="O29" s="479">
        <v>268845.01</v>
      </c>
      <c r="P29" s="479">
        <v>401575</v>
      </c>
      <c r="Q29" s="481">
        <v>3216746.01</v>
      </c>
    </row>
    <row r="30" spans="1:17" s="478" customFormat="1" ht="15">
      <c r="A30" s="472"/>
      <c r="B30" s="282" t="s">
        <v>124</v>
      </c>
      <c r="C30" s="283" t="s">
        <v>125</v>
      </c>
      <c r="D30" s="283" t="s">
        <v>105</v>
      </c>
      <c r="E30" s="479">
        <v>0</v>
      </c>
      <c r="F30" s="479">
        <v>10765837</v>
      </c>
      <c r="G30" s="479">
        <v>10765837</v>
      </c>
      <c r="H30" s="479">
        <v>364738</v>
      </c>
      <c r="I30" s="479">
        <v>63334</v>
      </c>
      <c r="J30" s="479">
        <v>208498</v>
      </c>
      <c r="K30" s="480">
        <v>0</v>
      </c>
      <c r="L30" s="479">
        <v>636570</v>
      </c>
      <c r="M30" s="479">
        <v>162611.89000000001</v>
      </c>
      <c r="N30" s="479">
        <v>5037</v>
      </c>
      <c r="O30" s="479">
        <v>167648.89000000001</v>
      </c>
      <c r="P30" s="479">
        <v>88528</v>
      </c>
      <c r="Q30" s="481">
        <v>11658583.890000001</v>
      </c>
    </row>
    <row r="31" spans="1:17" s="478" customFormat="1" ht="15">
      <c r="A31" s="472"/>
      <c r="B31" s="282" t="s">
        <v>126</v>
      </c>
      <c r="C31" s="283" t="s">
        <v>127</v>
      </c>
      <c r="D31" s="283" t="s">
        <v>105</v>
      </c>
      <c r="E31" s="479">
        <v>0</v>
      </c>
      <c r="F31" s="479">
        <v>4280422</v>
      </c>
      <c r="G31" s="479">
        <v>4280422</v>
      </c>
      <c r="H31" s="479">
        <v>205088</v>
      </c>
      <c r="I31" s="479">
        <v>0</v>
      </c>
      <c r="J31" s="479">
        <v>116353</v>
      </c>
      <c r="K31" s="480">
        <v>0</v>
      </c>
      <c r="L31" s="479">
        <v>321441</v>
      </c>
      <c r="M31" s="479">
        <v>50973.85</v>
      </c>
      <c r="N31" s="479">
        <v>0</v>
      </c>
      <c r="O31" s="479">
        <v>50973.85</v>
      </c>
      <c r="P31" s="479">
        <v>57088</v>
      </c>
      <c r="Q31" s="481">
        <v>4709924.8499999996</v>
      </c>
    </row>
    <row r="32" spans="1:17" s="478" customFormat="1" ht="15">
      <c r="A32" s="472"/>
      <c r="B32" s="282" t="s">
        <v>128</v>
      </c>
      <c r="C32" s="283" t="s">
        <v>129</v>
      </c>
      <c r="D32" s="283" t="s">
        <v>105</v>
      </c>
      <c r="E32" s="479">
        <v>40747</v>
      </c>
      <c r="F32" s="479">
        <v>647264</v>
      </c>
      <c r="G32" s="479">
        <v>688011</v>
      </c>
      <c r="H32" s="479">
        <v>97302</v>
      </c>
      <c r="I32" s="479">
        <v>0</v>
      </c>
      <c r="J32" s="479">
        <v>53650</v>
      </c>
      <c r="K32" s="480">
        <v>0</v>
      </c>
      <c r="L32" s="479">
        <v>150952</v>
      </c>
      <c r="M32" s="479">
        <v>0</v>
      </c>
      <c r="N32" s="479">
        <v>0</v>
      </c>
      <c r="O32" s="479">
        <v>0</v>
      </c>
      <c r="P32" s="479">
        <v>31350</v>
      </c>
      <c r="Q32" s="481">
        <v>870313</v>
      </c>
    </row>
    <row r="33" spans="1:17" s="478" customFormat="1" ht="15">
      <c r="A33" s="472"/>
      <c r="B33" s="282" t="s">
        <v>130</v>
      </c>
      <c r="C33" s="283" t="s">
        <v>131</v>
      </c>
      <c r="D33" s="283" t="s">
        <v>105</v>
      </c>
      <c r="E33" s="479">
        <v>0</v>
      </c>
      <c r="F33" s="479">
        <v>547439</v>
      </c>
      <c r="G33" s="479">
        <v>547439</v>
      </c>
      <c r="H33" s="479">
        <v>119113</v>
      </c>
      <c r="I33" s="479">
        <v>0</v>
      </c>
      <c r="J33" s="479">
        <v>66628</v>
      </c>
      <c r="K33" s="479">
        <v>16601.91</v>
      </c>
      <c r="L33" s="479">
        <v>202342.91</v>
      </c>
      <c r="M33" s="479">
        <v>53434.42</v>
      </c>
      <c r="N33" s="479">
        <v>316468</v>
      </c>
      <c r="O33" s="479">
        <v>369902.42</v>
      </c>
      <c r="P33" s="479">
        <v>0</v>
      </c>
      <c r="Q33" s="481">
        <v>1119684.33</v>
      </c>
    </row>
    <row r="34" spans="1:17" s="478" customFormat="1" ht="15">
      <c r="A34" s="472"/>
      <c r="B34" s="282" t="s">
        <v>132</v>
      </c>
      <c r="C34" s="283" t="s">
        <v>133</v>
      </c>
      <c r="D34" s="283" t="s">
        <v>105</v>
      </c>
      <c r="E34" s="479">
        <v>0</v>
      </c>
      <c r="F34" s="479">
        <v>12345786</v>
      </c>
      <c r="G34" s="479">
        <v>12345786</v>
      </c>
      <c r="H34" s="479">
        <v>264674</v>
      </c>
      <c r="I34" s="479">
        <v>0</v>
      </c>
      <c r="J34" s="479">
        <v>153182</v>
      </c>
      <c r="K34" s="480">
        <v>0</v>
      </c>
      <c r="L34" s="479">
        <v>417856</v>
      </c>
      <c r="M34" s="479">
        <v>67392.009999999995</v>
      </c>
      <c r="N34" s="479">
        <v>153182</v>
      </c>
      <c r="O34" s="479">
        <v>220574.01</v>
      </c>
      <c r="P34" s="479">
        <v>200288</v>
      </c>
      <c r="Q34" s="481">
        <v>13184504.01</v>
      </c>
    </row>
    <row r="35" spans="1:17" s="478" customFormat="1" ht="15">
      <c r="A35" s="472"/>
      <c r="B35" s="282" t="s">
        <v>89</v>
      </c>
      <c r="C35" s="283" t="s">
        <v>90</v>
      </c>
      <c r="D35" s="283" t="s">
        <v>80</v>
      </c>
      <c r="E35" s="479">
        <v>10000</v>
      </c>
      <c r="F35" s="479">
        <v>3015482</v>
      </c>
      <c r="G35" s="479">
        <v>3025482</v>
      </c>
      <c r="H35" s="479">
        <v>421097</v>
      </c>
      <c r="I35" s="479">
        <v>0</v>
      </c>
      <c r="J35" s="479">
        <v>230016</v>
      </c>
      <c r="K35" s="480">
        <v>0</v>
      </c>
      <c r="L35" s="479">
        <v>651113</v>
      </c>
      <c r="M35" s="479">
        <v>0</v>
      </c>
      <c r="N35" s="479">
        <v>4963</v>
      </c>
      <c r="O35" s="479">
        <v>4963</v>
      </c>
      <c r="P35" s="479">
        <v>43561</v>
      </c>
      <c r="Q35" s="481">
        <v>3725119</v>
      </c>
    </row>
    <row r="36" spans="1:17" s="478" customFormat="1" ht="15">
      <c r="A36" s="472"/>
      <c r="B36" s="282" t="s">
        <v>134</v>
      </c>
      <c r="C36" s="283" t="s">
        <v>135</v>
      </c>
      <c r="D36" s="283" t="s">
        <v>105</v>
      </c>
      <c r="E36" s="479">
        <v>162378</v>
      </c>
      <c r="F36" s="479">
        <v>376600</v>
      </c>
      <c r="G36" s="479">
        <v>538978</v>
      </c>
      <c r="H36" s="479">
        <v>117587</v>
      </c>
      <c r="I36" s="479">
        <v>0</v>
      </c>
      <c r="J36" s="479">
        <v>66354</v>
      </c>
      <c r="K36" s="480">
        <v>0</v>
      </c>
      <c r="L36" s="479">
        <v>183941</v>
      </c>
      <c r="M36" s="479">
        <v>0</v>
      </c>
      <c r="N36" s="479">
        <v>0</v>
      </c>
      <c r="O36" s="479">
        <v>0</v>
      </c>
      <c r="P36" s="479">
        <v>100796</v>
      </c>
      <c r="Q36" s="481">
        <v>823715</v>
      </c>
    </row>
    <row r="37" spans="1:17" s="478" customFormat="1" ht="15">
      <c r="A37" s="472"/>
      <c r="B37" s="282" t="s">
        <v>207</v>
      </c>
      <c r="C37" s="283" t="s">
        <v>208</v>
      </c>
      <c r="D37" s="283" t="s">
        <v>206</v>
      </c>
      <c r="E37" s="479">
        <v>408680</v>
      </c>
      <c r="F37" s="479">
        <v>10000</v>
      </c>
      <c r="G37" s="479">
        <v>418680</v>
      </c>
      <c r="H37" s="479">
        <v>3814</v>
      </c>
      <c r="I37" s="479">
        <v>0</v>
      </c>
      <c r="J37" s="479">
        <v>38130</v>
      </c>
      <c r="K37" s="480">
        <v>0</v>
      </c>
      <c r="L37" s="479">
        <v>41944</v>
      </c>
      <c r="M37" s="479">
        <v>20479.03</v>
      </c>
      <c r="N37" s="479">
        <v>0</v>
      </c>
      <c r="O37" s="479">
        <v>20479.03</v>
      </c>
      <c r="P37" s="479">
        <v>0</v>
      </c>
      <c r="Q37" s="481">
        <v>481103.03</v>
      </c>
    </row>
    <row r="38" spans="1:17" s="478" customFormat="1" ht="15">
      <c r="A38" s="472"/>
      <c r="B38" s="282" t="s">
        <v>91</v>
      </c>
      <c r="C38" s="283" t="s">
        <v>92</v>
      </c>
      <c r="D38" s="283" t="s">
        <v>80</v>
      </c>
      <c r="E38" s="479">
        <v>15500</v>
      </c>
      <c r="F38" s="479">
        <v>2625142</v>
      </c>
      <c r="G38" s="479">
        <v>2640642</v>
      </c>
      <c r="H38" s="479">
        <v>348766</v>
      </c>
      <c r="I38" s="479">
        <v>41552</v>
      </c>
      <c r="J38" s="479">
        <v>189840</v>
      </c>
      <c r="K38" s="479">
        <v>65470.14</v>
      </c>
      <c r="L38" s="479">
        <v>645628.14</v>
      </c>
      <c r="M38" s="479">
        <v>30731.72</v>
      </c>
      <c r="N38" s="479">
        <v>173176</v>
      </c>
      <c r="O38" s="479">
        <v>203907.72</v>
      </c>
      <c r="P38" s="479">
        <v>570521</v>
      </c>
      <c r="Q38" s="481">
        <v>4060698.86</v>
      </c>
    </row>
    <row r="39" spans="1:17" s="478" customFormat="1" ht="15">
      <c r="A39" s="472"/>
      <c r="B39" s="282" t="s">
        <v>136</v>
      </c>
      <c r="C39" s="283" t="s">
        <v>137</v>
      </c>
      <c r="D39" s="283" t="s">
        <v>105</v>
      </c>
      <c r="E39" s="479">
        <v>0</v>
      </c>
      <c r="F39" s="479">
        <v>8416370</v>
      </c>
      <c r="G39" s="479">
        <v>8416370</v>
      </c>
      <c r="H39" s="479">
        <v>341777</v>
      </c>
      <c r="I39" s="479">
        <v>0</v>
      </c>
      <c r="J39" s="479">
        <v>196014</v>
      </c>
      <c r="K39" s="480">
        <v>0</v>
      </c>
      <c r="L39" s="479">
        <v>537791</v>
      </c>
      <c r="M39" s="479">
        <v>63404.89</v>
      </c>
      <c r="N39" s="479">
        <v>0</v>
      </c>
      <c r="O39" s="479">
        <v>63404.89</v>
      </c>
      <c r="P39" s="479">
        <v>0</v>
      </c>
      <c r="Q39" s="481">
        <v>9017565.8900000006</v>
      </c>
    </row>
    <row r="40" spans="1:17" s="478" customFormat="1" ht="15">
      <c r="A40" s="472"/>
      <c r="B40" s="282" t="s">
        <v>138</v>
      </c>
      <c r="C40" s="283" t="s">
        <v>139</v>
      </c>
      <c r="D40" s="283" t="s">
        <v>105</v>
      </c>
      <c r="E40" s="479">
        <v>3000</v>
      </c>
      <c r="F40" s="479">
        <v>1056546</v>
      </c>
      <c r="G40" s="479">
        <v>1059546</v>
      </c>
      <c r="H40" s="479">
        <v>125255</v>
      </c>
      <c r="I40" s="479">
        <v>0</v>
      </c>
      <c r="J40" s="479">
        <v>68438</v>
      </c>
      <c r="K40" s="480">
        <v>0</v>
      </c>
      <c r="L40" s="479">
        <v>193693</v>
      </c>
      <c r="M40" s="479">
        <v>53914.05</v>
      </c>
      <c r="N40" s="479">
        <v>0</v>
      </c>
      <c r="O40" s="479">
        <v>53914.05</v>
      </c>
      <c r="P40" s="479">
        <v>0</v>
      </c>
      <c r="Q40" s="481">
        <v>1307153.05</v>
      </c>
    </row>
    <row r="41" spans="1:17" s="478" customFormat="1" ht="15">
      <c r="A41" s="472"/>
      <c r="B41" s="282" t="s">
        <v>231</v>
      </c>
      <c r="C41" s="283" t="s">
        <v>232</v>
      </c>
      <c r="D41" s="283" t="s">
        <v>105</v>
      </c>
      <c r="E41" s="479">
        <v>0</v>
      </c>
      <c r="F41" s="479">
        <v>5086545</v>
      </c>
      <c r="G41" s="479">
        <v>5086545</v>
      </c>
      <c r="H41" s="479">
        <v>248588</v>
      </c>
      <c r="I41" s="479">
        <v>0</v>
      </c>
      <c r="J41" s="479">
        <v>142871</v>
      </c>
      <c r="K41" s="480">
        <v>0</v>
      </c>
      <c r="L41" s="479">
        <v>391459</v>
      </c>
      <c r="M41" s="479">
        <v>1361</v>
      </c>
      <c r="N41" s="479">
        <v>0</v>
      </c>
      <c r="O41" s="479">
        <v>1361</v>
      </c>
      <c r="P41" s="479">
        <v>0</v>
      </c>
      <c r="Q41" s="481">
        <v>5479365</v>
      </c>
    </row>
    <row r="42" spans="1:17" s="478" customFormat="1" ht="15">
      <c r="A42" s="472"/>
      <c r="B42" s="282" t="s">
        <v>219</v>
      </c>
      <c r="C42" s="283" t="s">
        <v>220</v>
      </c>
      <c r="D42" s="283" t="s">
        <v>206</v>
      </c>
      <c r="E42" s="479">
        <v>668602</v>
      </c>
      <c r="F42" s="479">
        <v>0</v>
      </c>
      <c r="G42" s="479">
        <v>668602</v>
      </c>
      <c r="H42" s="479">
        <v>8413</v>
      </c>
      <c r="I42" s="479">
        <v>0</v>
      </c>
      <c r="J42" s="479">
        <v>41133</v>
      </c>
      <c r="K42" s="480">
        <v>0</v>
      </c>
      <c r="L42" s="479">
        <v>49546</v>
      </c>
      <c r="M42" s="479">
        <v>0</v>
      </c>
      <c r="N42" s="479">
        <v>0</v>
      </c>
      <c r="O42" s="479">
        <v>0</v>
      </c>
      <c r="P42" s="479">
        <v>25243</v>
      </c>
      <c r="Q42" s="481">
        <v>743391</v>
      </c>
    </row>
    <row r="43" spans="1:17" s="478" customFormat="1" ht="15">
      <c r="A43" s="472"/>
      <c r="B43" s="282" t="s">
        <v>243</v>
      </c>
      <c r="C43" s="283" t="s">
        <v>244</v>
      </c>
      <c r="D43" s="283" t="s">
        <v>206</v>
      </c>
      <c r="E43" s="479">
        <v>182057</v>
      </c>
      <c r="F43" s="479">
        <v>55500</v>
      </c>
      <c r="G43" s="479">
        <v>237557</v>
      </c>
      <c r="H43" s="479">
        <v>6996</v>
      </c>
      <c r="I43" s="479">
        <v>0</v>
      </c>
      <c r="J43" s="479">
        <v>40128</v>
      </c>
      <c r="K43" s="480">
        <v>0</v>
      </c>
      <c r="L43" s="479">
        <v>47124</v>
      </c>
      <c r="M43" s="479">
        <v>26150</v>
      </c>
      <c r="N43" s="479">
        <v>0</v>
      </c>
      <c r="O43" s="479">
        <v>26150</v>
      </c>
      <c r="P43" s="479">
        <v>4000</v>
      </c>
      <c r="Q43" s="481">
        <v>314831</v>
      </c>
    </row>
    <row r="44" spans="1:17" s="478" customFormat="1" ht="15">
      <c r="A44" s="472"/>
      <c r="B44" s="282" t="s">
        <v>245</v>
      </c>
      <c r="C44" s="283" t="s">
        <v>246</v>
      </c>
      <c r="D44" s="283" t="s">
        <v>247</v>
      </c>
      <c r="E44" s="479">
        <v>337429</v>
      </c>
      <c r="F44" s="479">
        <v>0</v>
      </c>
      <c r="G44" s="479">
        <v>337429</v>
      </c>
      <c r="H44" s="479">
        <v>7702</v>
      </c>
      <c r="I44" s="479">
        <v>0</v>
      </c>
      <c r="J44" s="479">
        <v>40557</v>
      </c>
      <c r="K44" s="480">
        <v>0</v>
      </c>
      <c r="L44" s="479">
        <v>48259</v>
      </c>
      <c r="M44" s="479">
        <v>0</v>
      </c>
      <c r="N44" s="479">
        <v>0</v>
      </c>
      <c r="O44" s="479">
        <v>0</v>
      </c>
      <c r="P44" s="479">
        <v>140464</v>
      </c>
      <c r="Q44" s="481">
        <v>526152</v>
      </c>
    </row>
    <row r="45" spans="1:17" s="478" customFormat="1" ht="15">
      <c r="A45" s="472"/>
      <c r="B45" s="282" t="s">
        <v>140</v>
      </c>
      <c r="C45" s="283" t="s">
        <v>141</v>
      </c>
      <c r="D45" s="283" t="s">
        <v>105</v>
      </c>
      <c r="E45" s="479">
        <v>0</v>
      </c>
      <c r="F45" s="479">
        <v>1267388</v>
      </c>
      <c r="G45" s="479">
        <v>1267388</v>
      </c>
      <c r="H45" s="479">
        <v>116888</v>
      </c>
      <c r="I45" s="479">
        <v>0</v>
      </c>
      <c r="J45" s="479">
        <v>64899</v>
      </c>
      <c r="K45" s="480">
        <v>0</v>
      </c>
      <c r="L45" s="479">
        <v>181787</v>
      </c>
      <c r="M45" s="479">
        <v>16309.49</v>
      </c>
      <c r="N45" s="479">
        <v>64899</v>
      </c>
      <c r="O45" s="479">
        <v>81208.490000000005</v>
      </c>
      <c r="P45" s="479">
        <v>25009</v>
      </c>
      <c r="Q45" s="481">
        <v>1555392.49</v>
      </c>
    </row>
    <row r="46" spans="1:17" s="478" customFormat="1" ht="15">
      <c r="A46" s="472"/>
      <c r="B46" s="282" t="s">
        <v>142</v>
      </c>
      <c r="C46" s="283" t="s">
        <v>143</v>
      </c>
      <c r="D46" s="283" t="s">
        <v>105</v>
      </c>
      <c r="E46" s="479">
        <v>8617298</v>
      </c>
      <c r="F46" s="479">
        <v>1647558</v>
      </c>
      <c r="G46" s="479">
        <v>10264856</v>
      </c>
      <c r="H46" s="479">
        <v>368866</v>
      </c>
      <c r="I46" s="479">
        <v>0</v>
      </c>
      <c r="J46" s="479">
        <v>215606</v>
      </c>
      <c r="K46" s="480">
        <v>0</v>
      </c>
      <c r="L46" s="479">
        <v>584472</v>
      </c>
      <c r="M46" s="479">
        <v>2761.86</v>
      </c>
      <c r="N46" s="479">
        <v>0</v>
      </c>
      <c r="O46" s="479">
        <v>2761.86</v>
      </c>
      <c r="P46" s="479">
        <v>44574</v>
      </c>
      <c r="Q46" s="481">
        <v>10896663.859999999</v>
      </c>
    </row>
    <row r="47" spans="1:17" s="478" customFormat="1" ht="15">
      <c r="A47" s="472"/>
      <c r="B47" s="282" t="s">
        <v>196</v>
      </c>
      <c r="C47" s="283" t="s">
        <v>197</v>
      </c>
      <c r="D47" s="283" t="s">
        <v>105</v>
      </c>
      <c r="E47" s="479">
        <v>129430</v>
      </c>
      <c r="F47" s="479">
        <v>733100</v>
      </c>
      <c r="G47" s="479">
        <v>862530</v>
      </c>
      <c r="H47" s="479">
        <v>107137</v>
      </c>
      <c r="I47" s="479">
        <v>0</v>
      </c>
      <c r="J47" s="479">
        <v>59654</v>
      </c>
      <c r="K47" s="480">
        <v>0</v>
      </c>
      <c r="L47" s="479">
        <v>166791</v>
      </c>
      <c r="M47" s="479">
        <v>7214.75</v>
      </c>
      <c r="N47" s="479">
        <v>0</v>
      </c>
      <c r="O47" s="479">
        <v>7214.75</v>
      </c>
      <c r="P47" s="479">
        <v>194700</v>
      </c>
      <c r="Q47" s="481">
        <v>1231235.75</v>
      </c>
    </row>
    <row r="48" spans="1:17" s="478" customFormat="1" ht="15">
      <c r="A48" s="472"/>
      <c r="B48" s="282" t="s">
        <v>144</v>
      </c>
      <c r="C48" s="283" t="s">
        <v>145</v>
      </c>
      <c r="D48" s="283" t="s">
        <v>105</v>
      </c>
      <c r="E48" s="479">
        <v>85211</v>
      </c>
      <c r="F48" s="479">
        <v>669592</v>
      </c>
      <c r="G48" s="479">
        <v>754803</v>
      </c>
      <c r="H48" s="479">
        <v>101443</v>
      </c>
      <c r="I48" s="479">
        <v>0</v>
      </c>
      <c r="J48" s="479">
        <v>55550</v>
      </c>
      <c r="K48" s="480">
        <v>0</v>
      </c>
      <c r="L48" s="479">
        <v>156993</v>
      </c>
      <c r="M48" s="479">
        <v>1588.77</v>
      </c>
      <c r="N48" s="479">
        <v>0</v>
      </c>
      <c r="O48" s="479">
        <v>1588.77</v>
      </c>
      <c r="P48" s="479">
        <v>11261</v>
      </c>
      <c r="Q48" s="481">
        <v>924645.77</v>
      </c>
    </row>
    <row r="49" spans="1:17" s="478" customFormat="1" ht="15">
      <c r="A49" s="472"/>
      <c r="B49" s="282" t="s">
        <v>146</v>
      </c>
      <c r="C49" s="283" t="s">
        <v>147</v>
      </c>
      <c r="D49" s="283" t="s">
        <v>105</v>
      </c>
      <c r="E49" s="479">
        <v>62399</v>
      </c>
      <c r="F49" s="479">
        <v>2880969</v>
      </c>
      <c r="G49" s="479">
        <v>2943368</v>
      </c>
      <c r="H49" s="479">
        <v>191144</v>
      </c>
      <c r="I49" s="479">
        <v>0</v>
      </c>
      <c r="J49" s="479">
        <v>108352</v>
      </c>
      <c r="K49" s="480">
        <v>0</v>
      </c>
      <c r="L49" s="479">
        <v>299496</v>
      </c>
      <c r="M49" s="479">
        <v>65644.479999999996</v>
      </c>
      <c r="N49" s="479">
        <v>0</v>
      </c>
      <c r="O49" s="479">
        <v>65644.479999999996</v>
      </c>
      <c r="P49" s="479">
        <v>19936</v>
      </c>
      <c r="Q49" s="481">
        <v>3328444.48</v>
      </c>
    </row>
    <row r="50" spans="1:17" s="478" customFormat="1" ht="15">
      <c r="A50" s="472"/>
      <c r="B50" s="282" t="s">
        <v>225</v>
      </c>
      <c r="C50" s="283" t="s">
        <v>226</v>
      </c>
      <c r="D50" s="283" t="s">
        <v>206</v>
      </c>
      <c r="E50" s="479">
        <v>348308</v>
      </c>
      <c r="F50" s="479">
        <v>15000</v>
      </c>
      <c r="G50" s="479">
        <v>363308</v>
      </c>
      <c r="H50" s="479">
        <v>4541</v>
      </c>
      <c r="I50" s="479">
        <v>0</v>
      </c>
      <c r="J50" s="479">
        <v>38488</v>
      </c>
      <c r="K50" s="480">
        <v>0</v>
      </c>
      <c r="L50" s="479">
        <v>43029</v>
      </c>
      <c r="M50" s="479">
        <v>28853.67</v>
      </c>
      <c r="N50" s="479">
        <v>0</v>
      </c>
      <c r="O50" s="479">
        <v>28853.67</v>
      </c>
      <c r="P50" s="479">
        <v>0</v>
      </c>
      <c r="Q50" s="481">
        <v>435190.67</v>
      </c>
    </row>
    <row r="51" spans="1:17" s="478" customFormat="1" ht="15">
      <c r="A51" s="472"/>
      <c r="B51" s="282" t="s">
        <v>148</v>
      </c>
      <c r="C51" s="283" t="s">
        <v>149</v>
      </c>
      <c r="D51" s="283" t="s">
        <v>105</v>
      </c>
      <c r="E51" s="479">
        <v>12865</v>
      </c>
      <c r="F51" s="479">
        <v>1733598</v>
      </c>
      <c r="G51" s="479">
        <v>1746463</v>
      </c>
      <c r="H51" s="479">
        <v>113645</v>
      </c>
      <c r="I51" s="479">
        <v>0</v>
      </c>
      <c r="J51" s="479">
        <v>62175</v>
      </c>
      <c r="K51" s="480">
        <v>0</v>
      </c>
      <c r="L51" s="479">
        <v>175820</v>
      </c>
      <c r="M51" s="479">
        <v>44789.69</v>
      </c>
      <c r="N51" s="479">
        <v>0</v>
      </c>
      <c r="O51" s="479">
        <v>44789.69</v>
      </c>
      <c r="P51" s="479">
        <v>0</v>
      </c>
      <c r="Q51" s="481">
        <v>1967072.69</v>
      </c>
    </row>
    <row r="52" spans="1:17" s="478" customFormat="1" ht="15">
      <c r="A52" s="472"/>
      <c r="B52" s="282" t="s">
        <v>150</v>
      </c>
      <c r="C52" s="283" t="s">
        <v>151</v>
      </c>
      <c r="D52" s="283" t="s">
        <v>105</v>
      </c>
      <c r="E52" s="479">
        <v>0</v>
      </c>
      <c r="F52" s="479">
        <v>3777574</v>
      </c>
      <c r="G52" s="479">
        <v>3777574</v>
      </c>
      <c r="H52" s="479">
        <v>148212</v>
      </c>
      <c r="I52" s="479">
        <v>0</v>
      </c>
      <c r="J52" s="479">
        <v>83421</v>
      </c>
      <c r="K52" s="480">
        <v>0</v>
      </c>
      <c r="L52" s="479">
        <v>231633</v>
      </c>
      <c r="M52" s="479">
        <v>0</v>
      </c>
      <c r="N52" s="479">
        <v>0</v>
      </c>
      <c r="O52" s="479">
        <v>0</v>
      </c>
      <c r="P52" s="479">
        <v>86858</v>
      </c>
      <c r="Q52" s="481">
        <v>4096065</v>
      </c>
    </row>
    <row r="53" spans="1:17" s="478" customFormat="1" ht="15">
      <c r="A53" s="472"/>
      <c r="B53" s="282" t="s">
        <v>209</v>
      </c>
      <c r="C53" s="283" t="s">
        <v>210</v>
      </c>
      <c r="D53" s="283" t="s">
        <v>206</v>
      </c>
      <c r="E53" s="479">
        <v>2107614</v>
      </c>
      <c r="F53" s="479">
        <v>230000</v>
      </c>
      <c r="G53" s="479">
        <v>2337614</v>
      </c>
      <c r="H53" s="479">
        <v>32496</v>
      </c>
      <c r="I53" s="479">
        <v>0</v>
      </c>
      <c r="J53" s="479">
        <v>54835</v>
      </c>
      <c r="K53" s="480">
        <v>0</v>
      </c>
      <c r="L53" s="479">
        <v>87331</v>
      </c>
      <c r="M53" s="479">
        <v>8676.65</v>
      </c>
      <c r="N53" s="479">
        <v>0</v>
      </c>
      <c r="O53" s="479">
        <v>8676.65</v>
      </c>
      <c r="P53" s="479">
        <v>23265</v>
      </c>
      <c r="Q53" s="481">
        <v>2456886.65</v>
      </c>
    </row>
    <row r="54" spans="1:17" s="478" customFormat="1" ht="15">
      <c r="A54" s="472"/>
      <c r="B54" s="282" t="s">
        <v>211</v>
      </c>
      <c r="C54" s="283" t="s">
        <v>212</v>
      </c>
      <c r="D54" s="283" t="s">
        <v>206</v>
      </c>
      <c r="E54" s="479">
        <v>4882718</v>
      </c>
      <c r="F54" s="479">
        <v>591558</v>
      </c>
      <c r="G54" s="479">
        <v>5474276</v>
      </c>
      <c r="H54" s="479">
        <v>88512</v>
      </c>
      <c r="I54" s="479">
        <v>0</v>
      </c>
      <c r="J54" s="479">
        <v>92035</v>
      </c>
      <c r="K54" s="480">
        <v>0</v>
      </c>
      <c r="L54" s="479">
        <v>180547</v>
      </c>
      <c r="M54" s="479">
        <v>67201.460000000006</v>
      </c>
      <c r="N54" s="479">
        <v>0</v>
      </c>
      <c r="O54" s="479">
        <v>67201.460000000006</v>
      </c>
      <c r="P54" s="479">
        <v>0</v>
      </c>
      <c r="Q54" s="481">
        <v>5722024.46</v>
      </c>
    </row>
    <row r="55" spans="1:17" s="478" customFormat="1" ht="15">
      <c r="A55" s="472"/>
      <c r="B55" s="282" t="s">
        <v>241</v>
      </c>
      <c r="C55" s="283" t="s">
        <v>242</v>
      </c>
      <c r="D55" s="283" t="s">
        <v>206</v>
      </c>
      <c r="E55" s="479">
        <v>839358</v>
      </c>
      <c r="F55" s="479">
        <v>0</v>
      </c>
      <c r="G55" s="479">
        <v>839358</v>
      </c>
      <c r="H55" s="479">
        <v>20222</v>
      </c>
      <c r="I55" s="479">
        <v>0</v>
      </c>
      <c r="J55" s="479">
        <v>47277</v>
      </c>
      <c r="K55" s="480">
        <v>0</v>
      </c>
      <c r="L55" s="479">
        <v>67499</v>
      </c>
      <c r="M55" s="479">
        <v>4910.51</v>
      </c>
      <c r="N55" s="479">
        <v>0</v>
      </c>
      <c r="O55" s="479">
        <v>4910.51</v>
      </c>
      <c r="P55" s="479">
        <v>26180</v>
      </c>
      <c r="Q55" s="481">
        <v>937947.51</v>
      </c>
    </row>
    <row r="56" spans="1:17" s="478" customFormat="1" ht="15">
      <c r="A56" s="472"/>
      <c r="B56" s="282" t="s">
        <v>152</v>
      </c>
      <c r="C56" s="283" t="s">
        <v>153</v>
      </c>
      <c r="D56" s="283" t="s">
        <v>105</v>
      </c>
      <c r="E56" s="479">
        <v>0</v>
      </c>
      <c r="F56" s="479">
        <v>2428092</v>
      </c>
      <c r="G56" s="479">
        <v>2428092</v>
      </c>
      <c r="H56" s="479">
        <v>155677</v>
      </c>
      <c r="I56" s="479">
        <v>0</v>
      </c>
      <c r="J56" s="479">
        <v>89113</v>
      </c>
      <c r="K56" s="479">
        <v>50291.28</v>
      </c>
      <c r="L56" s="479">
        <v>295081.28000000003</v>
      </c>
      <c r="M56" s="479">
        <v>12206.03</v>
      </c>
      <c r="N56" s="479">
        <v>0</v>
      </c>
      <c r="O56" s="479">
        <v>12206.03</v>
      </c>
      <c r="P56" s="479">
        <v>20000</v>
      </c>
      <c r="Q56" s="481">
        <v>2755379.31</v>
      </c>
    </row>
    <row r="57" spans="1:17" s="478" customFormat="1" ht="15">
      <c r="A57" s="472"/>
      <c r="B57" s="282" t="s">
        <v>221</v>
      </c>
      <c r="C57" s="283" t="s">
        <v>222</v>
      </c>
      <c r="D57" s="283" t="s">
        <v>206</v>
      </c>
      <c r="E57" s="479">
        <v>729982</v>
      </c>
      <c r="F57" s="479">
        <v>67500</v>
      </c>
      <c r="G57" s="479">
        <v>797482</v>
      </c>
      <c r="H57" s="479">
        <v>11465</v>
      </c>
      <c r="I57" s="479">
        <v>0</v>
      </c>
      <c r="J57" s="479">
        <v>43218</v>
      </c>
      <c r="K57" s="480">
        <v>0</v>
      </c>
      <c r="L57" s="479">
        <v>54683</v>
      </c>
      <c r="M57" s="479">
        <v>12309.45</v>
      </c>
      <c r="N57" s="479">
        <v>0</v>
      </c>
      <c r="O57" s="479">
        <v>12309.45</v>
      </c>
      <c r="P57" s="479">
        <v>0</v>
      </c>
      <c r="Q57" s="481">
        <v>864474.45</v>
      </c>
    </row>
    <row r="58" spans="1:17" s="478" customFormat="1" ht="15">
      <c r="A58" s="472"/>
      <c r="B58" s="282" t="s">
        <v>156</v>
      </c>
      <c r="C58" s="283" t="s">
        <v>157</v>
      </c>
      <c r="D58" s="283" t="s">
        <v>105</v>
      </c>
      <c r="E58" s="479">
        <v>0</v>
      </c>
      <c r="F58" s="479">
        <v>670083</v>
      </c>
      <c r="G58" s="479">
        <v>670083</v>
      </c>
      <c r="H58" s="479">
        <v>123713</v>
      </c>
      <c r="I58" s="479">
        <v>0</v>
      </c>
      <c r="J58" s="479">
        <v>68882</v>
      </c>
      <c r="K58" s="480">
        <v>0</v>
      </c>
      <c r="L58" s="479">
        <v>192595</v>
      </c>
      <c r="M58" s="479">
        <v>32152</v>
      </c>
      <c r="N58" s="479">
        <v>0</v>
      </c>
      <c r="O58" s="479">
        <v>32152</v>
      </c>
      <c r="P58" s="479">
        <v>13860</v>
      </c>
      <c r="Q58" s="481">
        <v>908690</v>
      </c>
    </row>
    <row r="59" spans="1:17" s="478" customFormat="1" ht="15">
      <c r="A59" s="472"/>
      <c r="B59" s="282" t="s">
        <v>233</v>
      </c>
      <c r="C59" s="283" t="s">
        <v>234</v>
      </c>
      <c r="D59" s="283" t="s">
        <v>105</v>
      </c>
      <c r="E59" s="479">
        <v>0</v>
      </c>
      <c r="F59" s="479">
        <v>2320547</v>
      </c>
      <c r="G59" s="479">
        <v>2320547</v>
      </c>
      <c r="H59" s="479">
        <v>127842</v>
      </c>
      <c r="I59" s="479">
        <v>0</v>
      </c>
      <c r="J59" s="480">
        <v>0</v>
      </c>
      <c r="K59" s="480">
        <v>0</v>
      </c>
      <c r="L59" s="479">
        <v>127842</v>
      </c>
      <c r="M59" s="479">
        <v>122441.01</v>
      </c>
      <c r="N59" s="479">
        <v>0</v>
      </c>
      <c r="O59" s="479">
        <v>122441.01</v>
      </c>
      <c r="P59" s="479">
        <v>0</v>
      </c>
      <c r="Q59" s="481">
        <v>2570830.0099999998</v>
      </c>
    </row>
    <row r="60" spans="1:17" s="478" customFormat="1" ht="15">
      <c r="A60" s="472"/>
      <c r="B60" s="282" t="s">
        <v>158</v>
      </c>
      <c r="C60" s="283" t="s">
        <v>159</v>
      </c>
      <c r="D60" s="283" t="s">
        <v>105</v>
      </c>
      <c r="E60" s="479">
        <v>0</v>
      </c>
      <c r="F60" s="479">
        <v>454620</v>
      </c>
      <c r="G60" s="479">
        <v>454620</v>
      </c>
      <c r="H60" s="479">
        <v>85342</v>
      </c>
      <c r="I60" s="479">
        <v>0</v>
      </c>
      <c r="J60" s="479">
        <v>46481</v>
      </c>
      <c r="K60" s="480">
        <v>0</v>
      </c>
      <c r="L60" s="479">
        <v>131823</v>
      </c>
      <c r="M60" s="479">
        <v>26298.42</v>
      </c>
      <c r="N60" s="479">
        <v>4032</v>
      </c>
      <c r="O60" s="479">
        <v>30330.42</v>
      </c>
      <c r="P60" s="479">
        <v>30969</v>
      </c>
      <c r="Q60" s="481">
        <v>647742.42000000004</v>
      </c>
    </row>
    <row r="61" spans="1:17" s="478" customFormat="1" ht="15">
      <c r="A61" s="472"/>
      <c r="B61" s="282" t="s">
        <v>160</v>
      </c>
      <c r="C61" s="283" t="s">
        <v>161</v>
      </c>
      <c r="D61" s="283" t="s">
        <v>105</v>
      </c>
      <c r="E61" s="479">
        <v>0</v>
      </c>
      <c r="F61" s="479">
        <v>833948</v>
      </c>
      <c r="G61" s="479">
        <v>833948</v>
      </c>
      <c r="H61" s="479">
        <v>106900</v>
      </c>
      <c r="I61" s="479">
        <v>0</v>
      </c>
      <c r="J61" s="479">
        <v>59554</v>
      </c>
      <c r="K61" s="480">
        <v>0</v>
      </c>
      <c r="L61" s="479">
        <v>166454</v>
      </c>
      <c r="M61" s="479">
        <v>4275</v>
      </c>
      <c r="N61" s="479">
        <v>0</v>
      </c>
      <c r="O61" s="479">
        <v>4275</v>
      </c>
      <c r="P61" s="479">
        <v>19674</v>
      </c>
      <c r="Q61" s="481">
        <v>1024351</v>
      </c>
    </row>
    <row r="62" spans="1:17" s="478" customFormat="1" ht="15">
      <c r="A62" s="472"/>
      <c r="B62" s="282" t="s">
        <v>213</v>
      </c>
      <c r="C62" s="283" t="s">
        <v>214</v>
      </c>
      <c r="D62" s="283" t="s">
        <v>206</v>
      </c>
      <c r="E62" s="479">
        <v>1586265</v>
      </c>
      <c r="F62" s="479">
        <v>2033872</v>
      </c>
      <c r="G62" s="479">
        <v>3620137</v>
      </c>
      <c r="H62" s="479">
        <v>33443</v>
      </c>
      <c r="I62" s="479">
        <v>0</v>
      </c>
      <c r="J62" s="479">
        <v>55727</v>
      </c>
      <c r="K62" s="480">
        <v>0</v>
      </c>
      <c r="L62" s="479">
        <v>89170</v>
      </c>
      <c r="M62" s="479">
        <v>14032</v>
      </c>
      <c r="N62" s="479">
        <v>0</v>
      </c>
      <c r="O62" s="479">
        <v>14032</v>
      </c>
      <c r="P62" s="479">
        <v>44417</v>
      </c>
      <c r="Q62" s="481">
        <v>3767756</v>
      </c>
    </row>
    <row r="63" spans="1:17" s="478" customFormat="1" ht="15">
      <c r="A63" s="472"/>
      <c r="B63" s="282" t="s">
        <v>93</v>
      </c>
      <c r="C63" s="283" t="s">
        <v>94</v>
      </c>
      <c r="D63" s="283" t="s">
        <v>80</v>
      </c>
      <c r="E63" s="479">
        <v>296365</v>
      </c>
      <c r="F63" s="479">
        <v>491555</v>
      </c>
      <c r="G63" s="479">
        <v>787920</v>
      </c>
      <c r="H63" s="479">
        <v>312611</v>
      </c>
      <c r="I63" s="479">
        <v>0</v>
      </c>
      <c r="J63" s="479">
        <v>169199</v>
      </c>
      <c r="K63" s="480">
        <v>0</v>
      </c>
      <c r="L63" s="479">
        <v>481810</v>
      </c>
      <c r="M63" s="479">
        <v>16103.78</v>
      </c>
      <c r="N63" s="479">
        <v>0</v>
      </c>
      <c r="O63" s="479">
        <v>16103.78</v>
      </c>
      <c r="P63" s="479">
        <v>58277</v>
      </c>
      <c r="Q63" s="481">
        <v>1344110.78</v>
      </c>
    </row>
    <row r="64" spans="1:17" s="478" customFormat="1" ht="15">
      <c r="A64" s="472"/>
      <c r="B64" s="282" t="s">
        <v>95</v>
      </c>
      <c r="C64" s="283" t="s">
        <v>96</v>
      </c>
      <c r="D64" s="283" t="s">
        <v>80</v>
      </c>
      <c r="E64" s="479">
        <v>206000</v>
      </c>
      <c r="F64" s="479">
        <v>1060727</v>
      </c>
      <c r="G64" s="479">
        <v>1266727</v>
      </c>
      <c r="H64" s="479">
        <v>351312</v>
      </c>
      <c r="I64" s="479">
        <v>0</v>
      </c>
      <c r="J64" s="479">
        <v>192254</v>
      </c>
      <c r="K64" s="480">
        <v>0</v>
      </c>
      <c r="L64" s="479">
        <v>543566</v>
      </c>
      <c r="M64" s="479">
        <v>75537.259999999995</v>
      </c>
      <c r="N64" s="479">
        <v>0</v>
      </c>
      <c r="O64" s="479">
        <v>75537.259999999995</v>
      </c>
      <c r="P64" s="479">
        <v>460165</v>
      </c>
      <c r="Q64" s="481">
        <v>2345995.2599999998</v>
      </c>
    </row>
    <row r="65" spans="1:17" s="478" customFormat="1" ht="15">
      <c r="A65" s="472"/>
      <c r="B65" s="282" t="s">
        <v>166</v>
      </c>
      <c r="C65" s="283" t="s">
        <v>167</v>
      </c>
      <c r="D65" s="283" t="s">
        <v>105</v>
      </c>
      <c r="E65" s="479">
        <v>0</v>
      </c>
      <c r="F65" s="479">
        <v>5403547</v>
      </c>
      <c r="G65" s="479">
        <v>5403547</v>
      </c>
      <c r="H65" s="479">
        <v>208722</v>
      </c>
      <c r="I65" s="479">
        <v>0</v>
      </c>
      <c r="J65" s="479">
        <v>120587</v>
      </c>
      <c r="K65" s="480">
        <v>0</v>
      </c>
      <c r="L65" s="479">
        <v>329309</v>
      </c>
      <c r="M65" s="479">
        <v>43196.97</v>
      </c>
      <c r="N65" s="479">
        <v>0</v>
      </c>
      <c r="O65" s="479">
        <v>43196.97</v>
      </c>
      <c r="P65" s="479">
        <v>293500</v>
      </c>
      <c r="Q65" s="481">
        <v>6069552.9699999997</v>
      </c>
    </row>
    <row r="66" spans="1:17" s="478" customFormat="1" ht="15">
      <c r="A66" s="472"/>
      <c r="B66" s="282" t="s">
        <v>97</v>
      </c>
      <c r="C66" s="283" t="s">
        <v>98</v>
      </c>
      <c r="D66" s="283" t="s">
        <v>80</v>
      </c>
      <c r="E66" s="479">
        <v>310000</v>
      </c>
      <c r="F66" s="479">
        <v>1758508</v>
      </c>
      <c r="G66" s="479">
        <v>2068508</v>
      </c>
      <c r="H66" s="479">
        <v>475715</v>
      </c>
      <c r="I66" s="479">
        <v>0</v>
      </c>
      <c r="J66" s="479">
        <v>262567</v>
      </c>
      <c r="K66" s="480">
        <v>0</v>
      </c>
      <c r="L66" s="479">
        <v>738282</v>
      </c>
      <c r="M66" s="479">
        <v>8756.89</v>
      </c>
      <c r="N66" s="479">
        <v>8000</v>
      </c>
      <c r="O66" s="479">
        <v>16756.89</v>
      </c>
      <c r="P66" s="479">
        <v>94497</v>
      </c>
      <c r="Q66" s="481">
        <v>2918043.89</v>
      </c>
    </row>
    <row r="67" spans="1:17" s="478" customFormat="1" ht="15">
      <c r="A67" s="472"/>
      <c r="B67" s="282" t="s">
        <v>168</v>
      </c>
      <c r="C67" s="283" t="s">
        <v>169</v>
      </c>
      <c r="D67" s="283" t="s">
        <v>105</v>
      </c>
      <c r="E67" s="479">
        <v>0</v>
      </c>
      <c r="F67" s="479">
        <v>2278123</v>
      </c>
      <c r="G67" s="479">
        <v>2278123</v>
      </c>
      <c r="H67" s="479">
        <v>253069</v>
      </c>
      <c r="I67" s="479">
        <v>0</v>
      </c>
      <c r="J67" s="479">
        <v>143809</v>
      </c>
      <c r="K67" s="480">
        <v>0</v>
      </c>
      <c r="L67" s="479">
        <v>396878</v>
      </c>
      <c r="M67" s="479">
        <v>0</v>
      </c>
      <c r="N67" s="479">
        <v>0</v>
      </c>
      <c r="O67" s="479">
        <v>0</v>
      </c>
      <c r="P67" s="479">
        <v>102650</v>
      </c>
      <c r="Q67" s="481">
        <v>2777651</v>
      </c>
    </row>
    <row r="68" spans="1:17" s="478" customFormat="1" ht="15">
      <c r="A68" s="472"/>
      <c r="B68" s="282" t="s">
        <v>237</v>
      </c>
      <c r="C68" s="283" t="s">
        <v>238</v>
      </c>
      <c r="D68" s="283" t="s">
        <v>105</v>
      </c>
      <c r="E68" s="479">
        <v>4000</v>
      </c>
      <c r="F68" s="479">
        <v>2317995</v>
      </c>
      <c r="G68" s="479">
        <v>2321995</v>
      </c>
      <c r="H68" s="479">
        <v>114150</v>
      </c>
      <c r="I68" s="479">
        <v>0</v>
      </c>
      <c r="J68" s="479">
        <v>63336</v>
      </c>
      <c r="K68" s="480">
        <v>0</v>
      </c>
      <c r="L68" s="479">
        <v>177486</v>
      </c>
      <c r="M68" s="479">
        <v>0</v>
      </c>
      <c r="N68" s="479">
        <v>0</v>
      </c>
      <c r="O68" s="479">
        <v>0</v>
      </c>
      <c r="P68" s="479">
        <v>22797</v>
      </c>
      <c r="Q68" s="481">
        <v>2522278</v>
      </c>
    </row>
    <row r="69" spans="1:17" s="478" customFormat="1" ht="15">
      <c r="A69" s="472"/>
      <c r="B69" s="282" t="s">
        <v>170</v>
      </c>
      <c r="C69" s="283" t="s">
        <v>171</v>
      </c>
      <c r="D69" s="283" t="s">
        <v>105</v>
      </c>
      <c r="E69" s="479">
        <v>0</v>
      </c>
      <c r="F69" s="479">
        <v>884002</v>
      </c>
      <c r="G69" s="479">
        <v>884002</v>
      </c>
      <c r="H69" s="479">
        <v>113502</v>
      </c>
      <c r="I69" s="479">
        <v>0</v>
      </c>
      <c r="J69" s="480">
        <v>0</v>
      </c>
      <c r="K69" s="480">
        <v>0</v>
      </c>
      <c r="L69" s="479">
        <v>113502</v>
      </c>
      <c r="M69" s="479">
        <v>0</v>
      </c>
      <c r="N69" s="479">
        <v>0</v>
      </c>
      <c r="O69" s="479">
        <v>0</v>
      </c>
      <c r="P69" s="479">
        <v>0</v>
      </c>
      <c r="Q69" s="481">
        <v>997504</v>
      </c>
    </row>
    <row r="70" spans="1:17" s="478" customFormat="1" ht="15">
      <c r="A70" s="472"/>
      <c r="B70" s="282" t="s">
        <v>239</v>
      </c>
      <c r="C70" s="283" t="s">
        <v>240</v>
      </c>
      <c r="D70" s="283" t="s">
        <v>105</v>
      </c>
      <c r="E70" s="479">
        <v>0</v>
      </c>
      <c r="F70" s="479">
        <v>560100</v>
      </c>
      <c r="G70" s="479">
        <v>560100</v>
      </c>
      <c r="H70" s="479">
        <v>95594</v>
      </c>
      <c r="I70" s="479">
        <v>0</v>
      </c>
      <c r="J70" s="479">
        <v>54374</v>
      </c>
      <c r="K70" s="480">
        <v>0</v>
      </c>
      <c r="L70" s="479">
        <v>149968</v>
      </c>
      <c r="M70" s="479">
        <v>6055.85</v>
      </c>
      <c r="N70" s="479">
        <v>0</v>
      </c>
      <c r="O70" s="479">
        <v>6055.85</v>
      </c>
      <c r="P70" s="479">
        <v>0</v>
      </c>
      <c r="Q70" s="481">
        <v>716123.85</v>
      </c>
    </row>
    <row r="71" spans="1:17" s="478" customFormat="1" ht="15">
      <c r="A71" s="472"/>
      <c r="B71" s="282" t="s">
        <v>99</v>
      </c>
      <c r="C71" s="283" t="s">
        <v>100</v>
      </c>
      <c r="D71" s="283" t="s">
        <v>80</v>
      </c>
      <c r="E71" s="479">
        <v>0</v>
      </c>
      <c r="F71" s="479">
        <v>759050</v>
      </c>
      <c r="G71" s="479">
        <v>759050</v>
      </c>
      <c r="H71" s="479">
        <v>373958</v>
      </c>
      <c r="I71" s="479">
        <v>15649</v>
      </c>
      <c r="J71" s="479">
        <v>200588</v>
      </c>
      <c r="K71" s="480">
        <v>0</v>
      </c>
      <c r="L71" s="479">
        <v>590195</v>
      </c>
      <c r="M71" s="479">
        <v>29237.14</v>
      </c>
      <c r="N71" s="479">
        <v>26460</v>
      </c>
      <c r="O71" s="479">
        <v>55697.14</v>
      </c>
      <c r="P71" s="479">
        <v>69670</v>
      </c>
      <c r="Q71" s="481">
        <v>1474612.14</v>
      </c>
    </row>
    <row r="72" spans="1:17" s="478" customFormat="1" ht="15">
      <c r="A72" s="472"/>
      <c r="B72" s="282" t="s">
        <v>174</v>
      </c>
      <c r="C72" s="283" t="s">
        <v>175</v>
      </c>
      <c r="D72" s="283" t="s">
        <v>105</v>
      </c>
      <c r="E72" s="479">
        <v>0</v>
      </c>
      <c r="F72" s="479">
        <v>648667</v>
      </c>
      <c r="G72" s="479">
        <v>648667</v>
      </c>
      <c r="H72" s="479">
        <v>81248</v>
      </c>
      <c r="I72" s="479">
        <v>0</v>
      </c>
      <c r="J72" s="479">
        <v>44029</v>
      </c>
      <c r="K72" s="480">
        <v>0</v>
      </c>
      <c r="L72" s="479">
        <v>125277</v>
      </c>
      <c r="M72" s="479">
        <v>19554.09</v>
      </c>
      <c r="N72" s="479">
        <v>0</v>
      </c>
      <c r="O72" s="479">
        <v>19554.09</v>
      </c>
      <c r="P72" s="479">
        <v>37254</v>
      </c>
      <c r="Q72" s="481">
        <v>830752.09</v>
      </c>
    </row>
    <row r="73" spans="1:17" s="478" customFormat="1" ht="15">
      <c r="A73" s="472"/>
      <c r="B73" s="282" t="s">
        <v>154</v>
      </c>
      <c r="C73" s="283" t="s">
        <v>155</v>
      </c>
      <c r="D73" s="283" t="s">
        <v>105</v>
      </c>
      <c r="E73" s="479">
        <v>734623</v>
      </c>
      <c r="F73" s="479">
        <v>722000</v>
      </c>
      <c r="G73" s="479">
        <v>1456623</v>
      </c>
      <c r="H73" s="479">
        <v>218457</v>
      </c>
      <c r="I73" s="479">
        <v>0</v>
      </c>
      <c r="J73" s="479">
        <v>123979</v>
      </c>
      <c r="K73" s="480">
        <v>0</v>
      </c>
      <c r="L73" s="479">
        <v>342436</v>
      </c>
      <c r="M73" s="479">
        <v>36575</v>
      </c>
      <c r="N73" s="479">
        <v>0</v>
      </c>
      <c r="O73" s="479">
        <v>36575</v>
      </c>
      <c r="P73" s="479">
        <v>9500</v>
      </c>
      <c r="Q73" s="481">
        <v>1845134</v>
      </c>
    </row>
    <row r="74" spans="1:17" s="478" customFormat="1" ht="15">
      <c r="A74" s="472"/>
      <c r="B74" s="282" t="s">
        <v>176</v>
      </c>
      <c r="C74" s="283" t="s">
        <v>177</v>
      </c>
      <c r="D74" s="283" t="s">
        <v>105</v>
      </c>
      <c r="E74" s="479">
        <v>876525</v>
      </c>
      <c r="F74" s="479">
        <v>2574535</v>
      </c>
      <c r="G74" s="479">
        <v>3451060</v>
      </c>
      <c r="H74" s="479">
        <v>195687</v>
      </c>
      <c r="I74" s="479">
        <v>0</v>
      </c>
      <c r="J74" s="479">
        <v>112022</v>
      </c>
      <c r="K74" s="480">
        <v>0</v>
      </c>
      <c r="L74" s="479">
        <v>307709</v>
      </c>
      <c r="M74" s="479">
        <v>98634.66</v>
      </c>
      <c r="N74" s="479">
        <v>0</v>
      </c>
      <c r="O74" s="479">
        <v>98634.66</v>
      </c>
      <c r="P74" s="479">
        <v>343182</v>
      </c>
      <c r="Q74" s="481">
        <v>4200585.66</v>
      </c>
    </row>
    <row r="75" spans="1:17" s="478" customFormat="1" ht="15">
      <c r="A75" s="472"/>
      <c r="B75" s="282" t="s">
        <v>215</v>
      </c>
      <c r="C75" s="283" t="s">
        <v>216</v>
      </c>
      <c r="D75" s="283" t="s">
        <v>206</v>
      </c>
      <c r="E75" s="479">
        <v>261894</v>
      </c>
      <c r="F75" s="479">
        <v>0</v>
      </c>
      <c r="G75" s="479">
        <v>261894</v>
      </c>
      <c r="H75" s="479">
        <v>14730</v>
      </c>
      <c r="I75" s="479">
        <v>0</v>
      </c>
      <c r="J75" s="479">
        <v>44253</v>
      </c>
      <c r="K75" s="479">
        <v>0</v>
      </c>
      <c r="L75" s="479">
        <v>58983</v>
      </c>
      <c r="M75" s="479">
        <v>0</v>
      </c>
      <c r="N75" s="479">
        <v>0</v>
      </c>
      <c r="O75" s="479">
        <v>0</v>
      </c>
      <c r="P75" s="479">
        <v>1700</v>
      </c>
      <c r="Q75" s="481">
        <v>322577</v>
      </c>
    </row>
    <row r="76" spans="1:17" s="478" customFormat="1" ht="15">
      <c r="A76" s="472"/>
      <c r="B76" s="282" t="s">
        <v>178</v>
      </c>
      <c r="C76" s="283" t="s">
        <v>179</v>
      </c>
      <c r="D76" s="283" t="s">
        <v>105</v>
      </c>
      <c r="E76" s="479">
        <v>408833</v>
      </c>
      <c r="F76" s="479">
        <v>710000</v>
      </c>
      <c r="G76" s="479">
        <v>1118833</v>
      </c>
      <c r="H76" s="479">
        <v>201547</v>
      </c>
      <c r="I76" s="479">
        <v>0</v>
      </c>
      <c r="J76" s="479">
        <v>115570</v>
      </c>
      <c r="K76" s="479">
        <v>0</v>
      </c>
      <c r="L76" s="479">
        <v>317117</v>
      </c>
      <c r="M76" s="479">
        <v>57313.85</v>
      </c>
      <c r="N76" s="479">
        <v>0</v>
      </c>
      <c r="O76" s="479">
        <v>57313.85</v>
      </c>
      <c r="P76" s="479">
        <v>58376</v>
      </c>
      <c r="Q76" s="481">
        <v>1551639.85</v>
      </c>
    </row>
    <row r="77" spans="1:17" s="478" customFormat="1" ht="15">
      <c r="A77" s="472"/>
      <c r="B77" s="282" t="s">
        <v>180</v>
      </c>
      <c r="C77" s="283" t="s">
        <v>181</v>
      </c>
      <c r="D77" s="283" t="s">
        <v>105</v>
      </c>
      <c r="E77" s="479">
        <v>2600</v>
      </c>
      <c r="F77" s="479">
        <v>1933225</v>
      </c>
      <c r="G77" s="479">
        <v>1935825</v>
      </c>
      <c r="H77" s="479">
        <v>148584</v>
      </c>
      <c r="I77" s="479">
        <v>0</v>
      </c>
      <c r="J77" s="479">
        <v>84380</v>
      </c>
      <c r="K77" s="479">
        <v>0</v>
      </c>
      <c r="L77" s="479">
        <v>232964</v>
      </c>
      <c r="M77" s="479">
        <v>27638</v>
      </c>
      <c r="N77" s="479">
        <v>0</v>
      </c>
      <c r="O77" s="479">
        <v>27638</v>
      </c>
      <c r="P77" s="479">
        <v>89481</v>
      </c>
      <c r="Q77" s="481">
        <v>2285908</v>
      </c>
    </row>
    <row r="78" spans="1:17" s="478" customFormat="1" ht="15">
      <c r="A78" s="472"/>
      <c r="B78" s="282" t="s">
        <v>182</v>
      </c>
      <c r="C78" s="283" t="s">
        <v>183</v>
      </c>
      <c r="D78" s="283" t="s">
        <v>105</v>
      </c>
      <c r="E78" s="479">
        <v>0</v>
      </c>
      <c r="F78" s="479">
        <v>4432367</v>
      </c>
      <c r="G78" s="479">
        <v>4432367</v>
      </c>
      <c r="H78" s="479">
        <v>190616</v>
      </c>
      <c r="I78" s="479">
        <v>8078</v>
      </c>
      <c r="J78" s="479">
        <v>109834</v>
      </c>
      <c r="K78" s="479">
        <v>0</v>
      </c>
      <c r="L78" s="479">
        <v>308528</v>
      </c>
      <c r="M78" s="479">
        <v>38798.53</v>
      </c>
      <c r="N78" s="479">
        <v>0</v>
      </c>
      <c r="O78" s="479">
        <v>38798.53</v>
      </c>
      <c r="P78" s="479">
        <v>61635</v>
      </c>
      <c r="Q78" s="481">
        <v>4841328.53</v>
      </c>
    </row>
    <row r="79" spans="1:17" s="478" customFormat="1" ht="15">
      <c r="A79" s="472"/>
      <c r="B79" s="282" t="s">
        <v>184</v>
      </c>
      <c r="C79" s="283" t="s">
        <v>185</v>
      </c>
      <c r="D79" s="283" t="s">
        <v>105</v>
      </c>
      <c r="E79" s="479">
        <v>0</v>
      </c>
      <c r="F79" s="479">
        <v>637419</v>
      </c>
      <c r="G79" s="479">
        <v>637419</v>
      </c>
      <c r="H79" s="479">
        <v>126639</v>
      </c>
      <c r="I79" s="479">
        <v>0</v>
      </c>
      <c r="J79" s="479">
        <v>70448</v>
      </c>
      <c r="K79" s="479">
        <v>0</v>
      </c>
      <c r="L79" s="479">
        <v>197087</v>
      </c>
      <c r="M79" s="479">
        <v>1512.08</v>
      </c>
      <c r="N79" s="479">
        <v>0</v>
      </c>
      <c r="O79" s="479">
        <v>1512.08</v>
      </c>
      <c r="P79" s="479">
        <v>45123</v>
      </c>
      <c r="Q79" s="481">
        <v>881141.08</v>
      </c>
    </row>
    <row r="80" spans="1:17" s="478" customFormat="1" ht="15">
      <c r="A80" s="472"/>
      <c r="B80" s="282" t="s">
        <v>186</v>
      </c>
      <c r="C80" s="283" t="s">
        <v>187</v>
      </c>
      <c r="D80" s="283" t="s">
        <v>105</v>
      </c>
      <c r="E80" s="479">
        <v>4000</v>
      </c>
      <c r="F80" s="479">
        <v>741577</v>
      </c>
      <c r="G80" s="479">
        <v>745577</v>
      </c>
      <c r="H80" s="479">
        <v>123690</v>
      </c>
      <c r="I80" s="479">
        <v>0</v>
      </c>
      <c r="J80" s="479">
        <v>69049</v>
      </c>
      <c r="K80" s="479">
        <v>0</v>
      </c>
      <c r="L80" s="479">
        <v>192739</v>
      </c>
      <c r="M80" s="479">
        <v>13292.58</v>
      </c>
      <c r="N80" s="479">
        <v>1227</v>
      </c>
      <c r="O80" s="479">
        <v>14519.58</v>
      </c>
      <c r="P80" s="479">
        <v>5340</v>
      </c>
      <c r="Q80" s="481">
        <v>958175.58</v>
      </c>
    </row>
    <row r="81" spans="1:17" s="478" customFormat="1" ht="15">
      <c r="A81" s="472"/>
      <c r="B81" s="282" t="s">
        <v>101</v>
      </c>
      <c r="C81" s="283" t="s">
        <v>102</v>
      </c>
      <c r="D81" s="283" t="s">
        <v>80</v>
      </c>
      <c r="E81" s="479">
        <v>42800</v>
      </c>
      <c r="F81" s="479">
        <v>2452056</v>
      </c>
      <c r="G81" s="479">
        <v>2494856</v>
      </c>
      <c r="H81" s="479">
        <v>550041</v>
      </c>
      <c r="I81" s="479">
        <v>0</v>
      </c>
      <c r="J81" s="479">
        <v>301674</v>
      </c>
      <c r="K81" s="479">
        <v>37000.33</v>
      </c>
      <c r="L81" s="479">
        <v>888715.33</v>
      </c>
      <c r="M81" s="479">
        <v>1182.4100000000001</v>
      </c>
      <c r="N81" s="479">
        <v>122237</v>
      </c>
      <c r="O81" s="479">
        <v>123419.41</v>
      </c>
      <c r="P81" s="479">
        <v>14705</v>
      </c>
      <c r="Q81" s="481">
        <v>3521695.74</v>
      </c>
    </row>
    <row r="82" spans="1:17" s="478" customFormat="1" ht="15">
      <c r="A82" s="472"/>
      <c r="B82" s="282" t="s">
        <v>188</v>
      </c>
      <c r="C82" s="283" t="s">
        <v>189</v>
      </c>
      <c r="D82" s="283" t="s">
        <v>105</v>
      </c>
      <c r="E82" s="479">
        <v>0</v>
      </c>
      <c r="F82" s="479">
        <v>307709</v>
      </c>
      <c r="G82" s="479">
        <v>307709</v>
      </c>
      <c r="H82" s="479">
        <v>103116</v>
      </c>
      <c r="I82" s="479">
        <v>0</v>
      </c>
      <c r="J82" s="479">
        <v>58956</v>
      </c>
      <c r="K82" s="480">
        <v>0</v>
      </c>
      <c r="L82" s="479">
        <v>162072</v>
      </c>
      <c r="M82" s="479">
        <v>5739.98</v>
      </c>
      <c r="N82" s="479">
        <v>0</v>
      </c>
      <c r="O82" s="479">
        <v>5739.98</v>
      </c>
      <c r="P82" s="479">
        <v>8430</v>
      </c>
      <c r="Q82" s="481">
        <v>483950.98</v>
      </c>
    </row>
    <row r="83" spans="1:17" s="478" customFormat="1" ht="15">
      <c r="A83" s="472"/>
      <c r="B83" s="282" t="s">
        <v>172</v>
      </c>
      <c r="C83" s="283" t="s">
        <v>173</v>
      </c>
      <c r="D83" s="283" t="s">
        <v>105</v>
      </c>
      <c r="E83" s="479">
        <v>1598043</v>
      </c>
      <c r="F83" s="479">
        <v>652338</v>
      </c>
      <c r="G83" s="479">
        <v>2250381</v>
      </c>
      <c r="H83" s="479">
        <v>202972</v>
      </c>
      <c r="I83" s="479">
        <v>0</v>
      </c>
      <c r="J83" s="479">
        <v>114356</v>
      </c>
      <c r="K83" s="480">
        <v>0</v>
      </c>
      <c r="L83" s="479">
        <v>317328</v>
      </c>
      <c r="M83" s="479">
        <v>0</v>
      </c>
      <c r="N83" s="479" t="e">
        <f>#REF!</f>
        <v>#REF!</v>
      </c>
      <c r="O83" s="479">
        <v>12619</v>
      </c>
      <c r="P83" s="479">
        <v>87946</v>
      </c>
      <c r="Q83" s="481">
        <v>2668274</v>
      </c>
    </row>
    <row r="84" spans="1:17" s="478" customFormat="1" ht="15">
      <c r="A84" s="472"/>
      <c r="B84" s="282" t="s">
        <v>217</v>
      </c>
      <c r="C84" s="283" t="s">
        <v>218</v>
      </c>
      <c r="D84" s="283" t="s">
        <v>206</v>
      </c>
      <c r="E84" s="479">
        <v>926205</v>
      </c>
      <c r="F84" s="479">
        <v>0</v>
      </c>
      <c r="G84" s="479">
        <v>926205</v>
      </c>
      <c r="H84" s="479">
        <v>8314</v>
      </c>
      <c r="I84" s="479">
        <v>7028</v>
      </c>
      <c r="J84" s="479">
        <v>40580</v>
      </c>
      <c r="K84" s="480">
        <v>0</v>
      </c>
      <c r="L84" s="479">
        <v>55922</v>
      </c>
      <c r="M84" s="479">
        <v>6828</v>
      </c>
      <c r="N84" s="479">
        <v>0</v>
      </c>
      <c r="O84" s="479">
        <v>6828</v>
      </c>
      <c r="P84" s="479">
        <v>54000</v>
      </c>
      <c r="Q84" s="481">
        <v>1042955</v>
      </c>
    </row>
    <row r="85" spans="1:17" s="478" customFormat="1" ht="15">
      <c r="A85" s="472"/>
      <c r="B85" s="282" t="s">
        <v>190</v>
      </c>
      <c r="C85" s="283" t="s">
        <v>191</v>
      </c>
      <c r="D85" s="283" t="s">
        <v>105</v>
      </c>
      <c r="E85" s="479">
        <v>0</v>
      </c>
      <c r="F85" s="479">
        <v>1128886</v>
      </c>
      <c r="G85" s="479">
        <v>1128886</v>
      </c>
      <c r="H85" s="479">
        <v>119532</v>
      </c>
      <c r="I85" s="479">
        <v>0</v>
      </c>
      <c r="J85" s="479">
        <v>67062</v>
      </c>
      <c r="K85" s="480">
        <v>0</v>
      </c>
      <c r="L85" s="479">
        <v>186594</v>
      </c>
      <c r="M85" s="479">
        <v>15956.86</v>
      </c>
      <c r="N85" s="479">
        <v>0</v>
      </c>
      <c r="O85" s="479">
        <v>15956.86</v>
      </c>
      <c r="P85" s="479">
        <v>44174</v>
      </c>
      <c r="Q85" s="481">
        <v>1375610.86</v>
      </c>
    </row>
    <row r="86" spans="1:17" s="478" customFormat="1" ht="15">
      <c r="A86" s="472"/>
      <c r="B86" s="282" t="s">
        <v>192</v>
      </c>
      <c r="C86" s="283" t="s">
        <v>193</v>
      </c>
      <c r="D86" s="283" t="s">
        <v>105</v>
      </c>
      <c r="E86" s="479">
        <v>0</v>
      </c>
      <c r="F86" s="479">
        <v>1447684</v>
      </c>
      <c r="G86" s="479">
        <v>1447684</v>
      </c>
      <c r="H86" s="479">
        <v>92069</v>
      </c>
      <c r="I86" s="479">
        <v>0</v>
      </c>
      <c r="J86" s="480">
        <v>0</v>
      </c>
      <c r="K86" s="480">
        <v>0</v>
      </c>
      <c r="L86" s="479">
        <v>92069</v>
      </c>
      <c r="M86" s="479">
        <v>0</v>
      </c>
      <c r="N86" s="479">
        <v>0</v>
      </c>
      <c r="O86" s="479">
        <v>0</v>
      </c>
      <c r="P86" s="479">
        <v>0</v>
      </c>
      <c r="Q86" s="481">
        <v>1539753</v>
      </c>
    </row>
    <row r="87" spans="1:17" s="478" customFormat="1" ht="15">
      <c r="A87" s="472"/>
      <c r="B87" s="282" t="s">
        <v>194</v>
      </c>
      <c r="C87" s="283" t="s">
        <v>195</v>
      </c>
      <c r="D87" s="283" t="s">
        <v>105</v>
      </c>
      <c r="E87" s="479">
        <v>0</v>
      </c>
      <c r="F87" s="479">
        <v>5330597</v>
      </c>
      <c r="G87" s="479">
        <v>5330597</v>
      </c>
      <c r="H87" s="479">
        <v>211384</v>
      </c>
      <c r="I87" s="479">
        <v>0</v>
      </c>
      <c r="J87" s="479">
        <v>120545</v>
      </c>
      <c r="K87" s="480">
        <v>0</v>
      </c>
      <c r="L87" s="479">
        <v>331929</v>
      </c>
      <c r="M87" s="479">
        <v>15000</v>
      </c>
      <c r="N87" s="479">
        <v>0</v>
      </c>
      <c r="O87" s="479">
        <v>15000</v>
      </c>
      <c r="P87" s="479">
        <v>119331</v>
      </c>
      <c r="Q87" s="481">
        <v>5796857</v>
      </c>
    </row>
    <row r="88" spans="1:17" s="478" customFormat="1" ht="15">
      <c r="A88" s="472"/>
      <c r="B88" s="282" t="s">
        <v>198</v>
      </c>
      <c r="C88" s="283" t="s">
        <v>199</v>
      </c>
      <c r="D88" s="283" t="s">
        <v>105</v>
      </c>
      <c r="E88" s="479">
        <v>0</v>
      </c>
      <c r="F88" s="479">
        <v>31408349</v>
      </c>
      <c r="G88" s="479">
        <v>31408349</v>
      </c>
      <c r="H88" s="479">
        <v>667500</v>
      </c>
      <c r="I88" s="479">
        <v>0</v>
      </c>
      <c r="J88" s="480">
        <v>0</v>
      </c>
      <c r="K88" s="480">
        <v>0</v>
      </c>
      <c r="L88" s="479">
        <v>667500</v>
      </c>
      <c r="M88" s="479">
        <v>0</v>
      </c>
      <c r="N88" s="479">
        <v>0</v>
      </c>
      <c r="O88" s="479">
        <v>0</v>
      </c>
      <c r="P88" s="479">
        <v>0</v>
      </c>
      <c r="Q88" s="481">
        <v>32075849</v>
      </c>
    </row>
    <row r="89" spans="1:17" s="478" customFormat="1" ht="15">
      <c r="A89" s="472"/>
      <c r="B89" s="282" t="s">
        <v>223</v>
      </c>
      <c r="C89" s="283" t="s">
        <v>224</v>
      </c>
      <c r="D89" s="283" t="s">
        <v>105</v>
      </c>
      <c r="E89" s="479">
        <v>0</v>
      </c>
      <c r="F89" s="479">
        <v>554441</v>
      </c>
      <c r="G89" s="479">
        <v>554441</v>
      </c>
      <c r="H89" s="479">
        <v>84340</v>
      </c>
      <c r="I89" s="479">
        <v>0</v>
      </c>
      <c r="J89" s="479">
        <v>46195</v>
      </c>
      <c r="K89" s="480">
        <v>0</v>
      </c>
      <c r="L89" s="479">
        <v>130535</v>
      </c>
      <c r="M89" s="479">
        <v>0</v>
      </c>
      <c r="N89" s="479">
        <v>0</v>
      </c>
      <c r="O89" s="479">
        <v>0</v>
      </c>
      <c r="P89" s="479">
        <v>2762</v>
      </c>
      <c r="Q89" s="481">
        <v>687738</v>
      </c>
    </row>
    <row r="90" spans="1:17" s="478" customFormat="1" ht="15">
      <c r="A90" s="472"/>
      <c r="B90" s="282" t="s">
        <v>200</v>
      </c>
      <c r="C90" s="283" t="s">
        <v>201</v>
      </c>
      <c r="D90" s="283" t="s">
        <v>105</v>
      </c>
      <c r="E90" s="479">
        <v>0</v>
      </c>
      <c r="F90" s="479">
        <v>2428133</v>
      </c>
      <c r="G90" s="479">
        <v>2428133</v>
      </c>
      <c r="H90" s="479">
        <v>167153</v>
      </c>
      <c r="I90" s="479">
        <v>112050</v>
      </c>
      <c r="J90" s="479">
        <v>95467</v>
      </c>
      <c r="K90" s="480">
        <v>0</v>
      </c>
      <c r="L90" s="479">
        <v>374670</v>
      </c>
      <c r="M90" s="479">
        <v>27255.94</v>
      </c>
      <c r="N90" s="479">
        <v>0</v>
      </c>
      <c r="O90" s="479">
        <v>27255.94</v>
      </c>
      <c r="P90" s="479">
        <v>46678</v>
      </c>
      <c r="Q90" s="481">
        <v>2876736.94</v>
      </c>
    </row>
    <row r="91" spans="1:17" s="478" customFormat="1" ht="15">
      <c r="B91" s="286" t="s">
        <v>202</v>
      </c>
      <c r="C91" s="287" t="s">
        <v>203</v>
      </c>
      <c r="D91" s="287" t="s">
        <v>105</v>
      </c>
      <c r="E91" s="482">
        <v>0</v>
      </c>
      <c r="F91" s="482">
        <v>2368761</v>
      </c>
      <c r="G91" s="482">
        <v>2368761</v>
      </c>
      <c r="H91" s="482">
        <v>138718</v>
      </c>
      <c r="I91" s="482">
        <v>0</v>
      </c>
      <c r="J91" s="482">
        <v>76763</v>
      </c>
      <c r="K91" s="482">
        <v>6350</v>
      </c>
      <c r="L91" s="482">
        <v>221831</v>
      </c>
      <c r="M91" s="482">
        <v>57109.19</v>
      </c>
      <c r="N91" s="482">
        <v>0</v>
      </c>
      <c r="O91" s="482">
        <v>57109.19</v>
      </c>
      <c r="P91" s="482">
        <v>0</v>
      </c>
      <c r="Q91" s="483">
        <v>2647701.19</v>
      </c>
    </row>
    <row r="92" spans="1:17" s="478" customFormat="1" ht="15">
      <c r="B92" s="484"/>
      <c r="C92" s="484"/>
      <c r="D92" s="484"/>
      <c r="E92" s="485"/>
      <c r="F92" s="485"/>
      <c r="G92" s="485"/>
      <c r="H92" s="485"/>
      <c r="I92" s="485"/>
      <c r="J92" s="485"/>
      <c r="K92" s="486"/>
      <c r="L92" s="485"/>
      <c r="M92" s="485"/>
      <c r="N92" s="485"/>
      <c r="O92" s="485"/>
      <c r="P92" s="485"/>
      <c r="Q92" s="485"/>
    </row>
    <row r="93" spans="1:17" s="478" customFormat="1" ht="15">
      <c r="B93" s="484"/>
      <c r="C93" s="484"/>
      <c r="D93" s="484"/>
      <c r="E93" s="485"/>
      <c r="F93" s="485"/>
      <c r="G93" s="485"/>
      <c r="H93" s="485"/>
      <c r="I93" s="485"/>
      <c r="J93" s="485"/>
      <c r="K93" s="486"/>
      <c r="L93" s="485"/>
      <c r="M93" s="485"/>
      <c r="N93" s="485"/>
      <c r="O93" s="485"/>
      <c r="P93" s="485"/>
      <c r="Q93" s="485"/>
    </row>
    <row r="94" spans="1:17" s="478" customFormat="1" ht="15">
      <c r="B94" s="484"/>
      <c r="C94" s="484"/>
      <c r="D94" s="484"/>
      <c r="E94" s="485"/>
      <c r="F94" s="485"/>
      <c r="G94" s="485"/>
      <c r="H94" s="485"/>
      <c r="I94" s="485"/>
      <c r="J94" s="485"/>
      <c r="K94" s="486"/>
      <c r="L94" s="485"/>
      <c r="M94" s="485"/>
      <c r="N94" s="485"/>
      <c r="O94" s="485"/>
      <c r="P94" s="485"/>
      <c r="Q94" s="485"/>
    </row>
    <row r="95" spans="1:17" s="478" customFormat="1" ht="15">
      <c r="B95" s="484"/>
      <c r="C95" s="484"/>
      <c r="D95" s="484"/>
      <c r="E95" s="485"/>
      <c r="F95" s="485"/>
      <c r="G95" s="485"/>
      <c r="H95" s="485"/>
      <c r="I95" s="485"/>
      <c r="J95" s="485"/>
      <c r="K95" s="486"/>
      <c r="L95" s="485"/>
      <c r="M95" s="485"/>
      <c r="N95" s="485"/>
      <c r="O95" s="485"/>
      <c r="P95" s="485"/>
      <c r="Q95" s="485"/>
    </row>
    <row r="96" spans="1:17" s="478" customFormat="1" ht="15">
      <c r="B96" s="487" t="s">
        <v>250</v>
      </c>
      <c r="C96" s="488" t="s">
        <v>250</v>
      </c>
      <c r="D96" s="489" t="s">
        <v>6</v>
      </c>
      <c r="E96" s="475">
        <v>31692004.190000001</v>
      </c>
      <c r="F96" s="475">
        <v>231037946.75999999</v>
      </c>
      <c r="G96" s="475">
        <v>262729950.94999999</v>
      </c>
      <c r="H96" s="475">
        <v>15182131</v>
      </c>
      <c r="I96" s="475">
        <v>277691</v>
      </c>
      <c r="J96" s="475">
        <v>8291331</v>
      </c>
      <c r="K96" s="475">
        <v>175713.66</v>
      </c>
      <c r="L96" s="475">
        <v>23926866.66</v>
      </c>
      <c r="M96" s="475">
        <v>1901969.13</v>
      </c>
      <c r="N96" s="475">
        <v>1275054</v>
      </c>
      <c r="O96" s="475">
        <v>3177023.13</v>
      </c>
      <c r="P96" s="475">
        <v>18760420.550000001</v>
      </c>
      <c r="Q96" s="477">
        <v>308594261.29000002</v>
      </c>
    </row>
    <row r="97" spans="2:17" s="478" customFormat="1" ht="15">
      <c r="B97" s="490" t="s">
        <v>250</v>
      </c>
      <c r="C97" s="491" t="s">
        <v>250</v>
      </c>
      <c r="D97" s="492" t="s">
        <v>599</v>
      </c>
      <c r="E97" s="479">
        <v>377285.76416666998</v>
      </c>
      <c r="F97" s="479">
        <v>2750451.7471428998</v>
      </c>
      <c r="G97" s="479">
        <v>3127737.5113094999</v>
      </c>
      <c r="H97" s="479">
        <v>180739.65476189999</v>
      </c>
      <c r="I97" s="479">
        <v>3305.8452380951999</v>
      </c>
      <c r="J97" s="479">
        <v>106299.11538462</v>
      </c>
      <c r="K97" s="479">
        <v>29285.61</v>
      </c>
      <c r="L97" s="479">
        <v>284843.65071428998</v>
      </c>
      <c r="M97" s="479">
        <v>22642.489642856999</v>
      </c>
      <c r="N97" s="479">
        <v>15179.214285714001</v>
      </c>
      <c r="O97" s="479">
        <v>37821.703928570998</v>
      </c>
      <c r="P97" s="479">
        <v>223338.33988094999</v>
      </c>
      <c r="Q97" s="481">
        <v>3673741.2058333</v>
      </c>
    </row>
    <row r="98" spans="2:17" s="478" customFormat="1" ht="15">
      <c r="B98" s="490" t="s">
        <v>250</v>
      </c>
      <c r="C98" s="491" t="s">
        <v>250</v>
      </c>
      <c r="D98" s="492" t="s">
        <v>609</v>
      </c>
      <c r="E98" s="479">
        <v>8617298</v>
      </c>
      <c r="F98" s="479">
        <v>46327768</v>
      </c>
      <c r="G98" s="479">
        <v>46330268</v>
      </c>
      <c r="H98" s="479">
        <v>682386</v>
      </c>
      <c r="I98" s="479">
        <v>112050</v>
      </c>
      <c r="J98" s="479">
        <v>406105</v>
      </c>
      <c r="K98" s="479">
        <v>65470.14</v>
      </c>
      <c r="L98" s="479">
        <v>1088491</v>
      </c>
      <c r="M98" s="479">
        <v>162611.89000000001</v>
      </c>
      <c r="N98" s="479">
        <v>316468</v>
      </c>
      <c r="O98" s="479">
        <v>369902.42</v>
      </c>
      <c r="P98" s="479">
        <v>12908084</v>
      </c>
      <c r="Q98" s="481">
        <v>60510267</v>
      </c>
    </row>
    <row r="99" spans="2:17" s="478" customFormat="1" ht="15">
      <c r="B99" s="490" t="s">
        <v>250</v>
      </c>
      <c r="C99" s="491" t="s">
        <v>250</v>
      </c>
      <c r="D99" s="492" t="s">
        <v>610</v>
      </c>
      <c r="E99" s="479">
        <v>0</v>
      </c>
      <c r="F99" s="479">
        <v>0</v>
      </c>
      <c r="G99" s="479">
        <v>237557</v>
      </c>
      <c r="H99" s="479">
        <v>3814</v>
      </c>
      <c r="I99" s="479">
        <v>0</v>
      </c>
      <c r="J99" s="479">
        <v>38130</v>
      </c>
      <c r="K99" s="479">
        <v>0</v>
      </c>
      <c r="L99" s="479">
        <v>41944</v>
      </c>
      <c r="M99" s="479">
        <v>0</v>
      </c>
      <c r="N99" s="479">
        <v>0</v>
      </c>
      <c r="O99" s="479">
        <v>0</v>
      </c>
      <c r="P99" s="479">
        <v>0</v>
      </c>
      <c r="Q99" s="481">
        <v>314831</v>
      </c>
    </row>
    <row r="100" spans="2:17" s="478" customFormat="1" ht="15">
      <c r="B100" s="490" t="s">
        <v>250</v>
      </c>
      <c r="C100" s="491" t="s">
        <v>250</v>
      </c>
      <c r="D100" s="492" t="s">
        <v>600</v>
      </c>
      <c r="E100" s="479">
        <v>0</v>
      </c>
      <c r="F100" s="479">
        <v>67500</v>
      </c>
      <c r="G100" s="479">
        <v>528506</v>
      </c>
      <c r="H100" s="479">
        <v>20222</v>
      </c>
      <c r="I100" s="479">
        <v>0</v>
      </c>
      <c r="J100" s="479">
        <v>44029</v>
      </c>
      <c r="K100" s="479">
        <v>0</v>
      </c>
      <c r="L100" s="479">
        <v>67499</v>
      </c>
      <c r="M100" s="479">
        <v>0</v>
      </c>
      <c r="N100" s="479">
        <v>0</v>
      </c>
      <c r="O100" s="479">
        <v>0</v>
      </c>
      <c r="P100" s="479">
        <v>0</v>
      </c>
      <c r="Q100" s="481">
        <v>647742.42000000004</v>
      </c>
    </row>
    <row r="101" spans="2:17" s="478" customFormat="1" ht="15">
      <c r="B101" s="490" t="s">
        <v>250</v>
      </c>
      <c r="C101" s="491" t="s">
        <v>250</v>
      </c>
      <c r="D101" s="492" t="s">
        <v>252</v>
      </c>
      <c r="E101" s="479">
        <v>0</v>
      </c>
      <c r="F101" s="479">
        <v>554441</v>
      </c>
      <c r="G101" s="479">
        <v>745577</v>
      </c>
      <c r="H101" s="479">
        <v>97302</v>
      </c>
      <c r="I101" s="479">
        <v>0</v>
      </c>
      <c r="J101" s="479">
        <v>55727</v>
      </c>
      <c r="K101" s="479">
        <v>6350</v>
      </c>
      <c r="L101" s="479">
        <v>146343</v>
      </c>
      <c r="M101" s="479">
        <v>0</v>
      </c>
      <c r="N101" s="479">
        <v>0</v>
      </c>
      <c r="O101" s="479">
        <v>0</v>
      </c>
      <c r="P101" s="479">
        <v>4000</v>
      </c>
      <c r="Q101" s="481">
        <v>958175.58</v>
      </c>
    </row>
    <row r="102" spans="2:17" s="478" customFormat="1" ht="15">
      <c r="B102" s="490" t="s">
        <v>250</v>
      </c>
      <c r="C102" s="491" t="s">
        <v>250</v>
      </c>
      <c r="D102" s="492" t="s">
        <v>253</v>
      </c>
      <c r="E102" s="479">
        <v>3500</v>
      </c>
      <c r="F102" s="479">
        <v>1151887.5</v>
      </c>
      <c r="G102" s="479">
        <v>1475311</v>
      </c>
      <c r="H102" s="479">
        <v>139709.5</v>
      </c>
      <c r="I102" s="479">
        <v>0</v>
      </c>
      <c r="J102" s="479">
        <v>82612</v>
      </c>
      <c r="K102" s="479">
        <v>26801.119999999999</v>
      </c>
      <c r="L102" s="479">
        <v>210625.95499999999</v>
      </c>
      <c r="M102" s="479">
        <v>10629.025</v>
      </c>
      <c r="N102" s="479">
        <v>0</v>
      </c>
      <c r="O102" s="479">
        <v>13325.5</v>
      </c>
      <c r="P102" s="479">
        <v>31159.5</v>
      </c>
      <c r="Q102" s="481">
        <v>1768950</v>
      </c>
    </row>
    <row r="103" spans="2:17" s="478" customFormat="1" ht="15">
      <c r="B103" s="490" t="s">
        <v>250</v>
      </c>
      <c r="C103" s="491" t="s">
        <v>250</v>
      </c>
      <c r="D103" s="492" t="s">
        <v>254</v>
      </c>
      <c r="E103" s="479">
        <v>271539</v>
      </c>
      <c r="F103" s="479">
        <v>2428133</v>
      </c>
      <c r="G103" s="479">
        <v>3025482</v>
      </c>
      <c r="H103" s="479">
        <v>246406</v>
      </c>
      <c r="I103" s="479">
        <v>0</v>
      </c>
      <c r="J103" s="479">
        <v>142871</v>
      </c>
      <c r="K103" s="479">
        <v>50291.28</v>
      </c>
      <c r="L103" s="479">
        <v>389481</v>
      </c>
      <c r="M103" s="479">
        <v>36575</v>
      </c>
      <c r="N103" s="479">
        <v>0</v>
      </c>
      <c r="O103" s="479">
        <v>48823.519999999997</v>
      </c>
      <c r="P103" s="479">
        <v>88528</v>
      </c>
      <c r="Q103" s="481">
        <v>3587618.05</v>
      </c>
    </row>
    <row r="104" spans="2:17" s="478" customFormat="1" ht="15">
      <c r="B104" s="493" t="s">
        <v>250</v>
      </c>
      <c r="C104" s="494" t="s">
        <v>250</v>
      </c>
      <c r="D104" s="495" t="s">
        <v>601</v>
      </c>
      <c r="E104" s="482">
        <v>839358</v>
      </c>
      <c r="F104" s="482">
        <v>5086545</v>
      </c>
      <c r="G104" s="482">
        <v>5403547</v>
      </c>
      <c r="H104" s="482">
        <v>368866</v>
      </c>
      <c r="I104" s="482">
        <v>0</v>
      </c>
      <c r="J104" s="482">
        <v>208498</v>
      </c>
      <c r="K104" s="482">
        <v>65470.14</v>
      </c>
      <c r="L104" s="482">
        <v>611808</v>
      </c>
      <c r="M104" s="482">
        <v>63404.89</v>
      </c>
      <c r="N104" s="482">
        <v>12619</v>
      </c>
      <c r="O104" s="482">
        <v>98634.66</v>
      </c>
      <c r="P104" s="482">
        <v>200288</v>
      </c>
      <c r="Q104" s="483">
        <v>5796857</v>
      </c>
    </row>
    <row r="105" spans="2:17" s="478" customFormat="1" ht="14"/>
  </sheetData>
  <autoFilter ref="B7:Q7" xr:uid="{00000000-0001-0000-0300-000000000000}">
    <sortState xmlns:xlrd2="http://schemas.microsoft.com/office/spreadsheetml/2017/richdata2" ref="B8:Q91">
      <sortCondition ref="C7:C91"/>
    </sortState>
  </autoFilter>
  <mergeCells count="3">
    <mergeCell ref="F2:L2"/>
    <mergeCell ref="F3:L4"/>
    <mergeCell ref="B2:C3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1"/>
  <sheetViews>
    <sheetView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E28" sqref="E28"/>
    </sheetView>
  </sheetViews>
  <sheetFormatPr baseColWidth="10" defaultColWidth="11.5" defaultRowHeight="13"/>
  <cols>
    <col min="1" max="1" width="7.5" style="1" customWidth="1"/>
    <col min="2" max="2" width="13.33203125" style="1" customWidth="1"/>
    <col min="3" max="3" width="42.5" style="1" customWidth="1"/>
    <col min="4" max="4" width="13.33203125" style="1" customWidth="1"/>
    <col min="5" max="5" width="14.6640625" style="1" customWidth="1"/>
    <col min="6" max="6" width="18.83203125" style="1" customWidth="1"/>
    <col min="7" max="7" width="16" style="1" customWidth="1"/>
    <col min="8" max="8" width="15.33203125" style="1" customWidth="1"/>
    <col min="9" max="9" width="10" style="1" bestFit="1" customWidth="1"/>
    <col min="10" max="10" width="13.33203125" style="1" customWidth="1"/>
    <col min="11" max="11" width="10" style="1" bestFit="1" customWidth="1"/>
    <col min="12" max="12" width="14" style="1" customWidth="1"/>
    <col min="13" max="16384" width="11.5" style="1"/>
  </cols>
  <sheetData>
    <row r="1" spans="1:13" ht="19.5" customHeight="1">
      <c r="A1" s="40"/>
      <c r="D1" s="653"/>
      <c r="E1" s="653"/>
      <c r="F1" s="653"/>
      <c r="G1" s="653"/>
      <c r="H1" s="52"/>
      <c r="I1" s="53"/>
      <c r="J1" s="53"/>
      <c r="K1" s="53"/>
    </row>
    <row r="2" spans="1:13" ht="28" customHeight="1">
      <c r="B2" s="652" t="s">
        <v>590</v>
      </c>
      <c r="C2" s="652"/>
      <c r="D2" s="654"/>
      <c r="E2" s="654"/>
      <c r="F2" s="654"/>
      <c r="G2" s="654"/>
      <c r="H2" s="54"/>
      <c r="I2" s="53"/>
      <c r="J2" s="53"/>
      <c r="K2" s="53"/>
      <c r="L2" s="41"/>
    </row>
    <row r="3" spans="1:13" ht="36" customHeight="1">
      <c r="B3" s="652"/>
      <c r="C3" s="652"/>
      <c r="D3" s="654"/>
      <c r="E3" s="654"/>
      <c r="F3" s="654"/>
      <c r="G3" s="654"/>
      <c r="H3" s="54"/>
      <c r="I3" s="53"/>
      <c r="J3" s="53"/>
      <c r="K3" s="53"/>
      <c r="M3" s="40"/>
    </row>
    <row r="4" spans="1:13" ht="20" customHeight="1" thickBot="1">
      <c r="B4" s="260" t="s">
        <v>64</v>
      </c>
      <c r="C4" s="255"/>
      <c r="D4" s="159"/>
      <c r="E4" s="159"/>
      <c r="F4" s="159"/>
      <c r="G4" s="159"/>
      <c r="H4" s="54"/>
      <c r="I4" s="53"/>
      <c r="J4" s="53"/>
      <c r="K4" s="53"/>
      <c r="L4" s="55"/>
      <c r="M4" s="40"/>
    </row>
    <row r="5" spans="1:13" ht="16">
      <c r="A5" s="107"/>
      <c r="B5" s="112"/>
      <c r="C5" s="113"/>
      <c r="D5" s="73"/>
      <c r="E5" s="114" t="s">
        <v>391</v>
      </c>
      <c r="F5" s="113" t="s">
        <v>392</v>
      </c>
      <c r="G5" s="115"/>
      <c r="H5" s="113" t="s">
        <v>8</v>
      </c>
      <c r="I5" s="116"/>
      <c r="J5" s="116"/>
      <c r="K5" s="116"/>
      <c r="L5" s="117"/>
      <c r="M5" s="40"/>
    </row>
    <row r="6" spans="1:13" ht="18" thickBot="1">
      <c r="A6" s="107"/>
      <c r="B6" s="104"/>
      <c r="C6" s="49"/>
      <c r="D6" s="110" t="s">
        <v>44</v>
      </c>
      <c r="E6" s="35" t="s">
        <v>393</v>
      </c>
      <c r="F6" s="34" t="s">
        <v>394</v>
      </c>
      <c r="G6" s="77" t="s">
        <v>30</v>
      </c>
      <c r="H6" s="34" t="s">
        <v>394</v>
      </c>
      <c r="I6" s="655" t="s">
        <v>395</v>
      </c>
      <c r="J6" s="655"/>
      <c r="K6" s="655"/>
      <c r="L6" s="656"/>
      <c r="M6" s="40"/>
    </row>
    <row r="7" spans="1:13" ht="30" customHeight="1">
      <c r="A7" s="107"/>
      <c r="B7" s="83" t="s">
        <v>65</v>
      </c>
      <c r="C7" s="34" t="s">
        <v>66</v>
      </c>
      <c r="D7" s="38" t="s">
        <v>71</v>
      </c>
      <c r="E7" s="110" t="s">
        <v>72</v>
      </c>
      <c r="F7" s="38" t="s">
        <v>396</v>
      </c>
      <c r="G7" s="38" t="s">
        <v>396</v>
      </c>
      <c r="H7" s="38" t="s">
        <v>396</v>
      </c>
      <c r="I7" s="111" t="s">
        <v>392</v>
      </c>
      <c r="J7" s="111" t="s">
        <v>30</v>
      </c>
      <c r="K7" s="111" t="s">
        <v>397</v>
      </c>
      <c r="L7" s="118" t="s">
        <v>38</v>
      </c>
    </row>
    <row r="8" spans="1:13" s="478" customFormat="1" ht="15">
      <c r="A8" s="472"/>
      <c r="B8" s="473" t="s">
        <v>227</v>
      </c>
      <c r="C8" s="474" t="s">
        <v>228</v>
      </c>
      <c r="D8" s="474" t="s">
        <v>105</v>
      </c>
      <c r="E8" s="499">
        <v>2</v>
      </c>
      <c r="F8" s="475">
        <v>21.161740000000002</v>
      </c>
      <c r="G8" s="475">
        <v>1.8314999999999999</v>
      </c>
      <c r="H8" s="475">
        <v>23.75909</v>
      </c>
      <c r="I8" s="500">
        <v>0.89068000000000003</v>
      </c>
      <c r="J8" s="500">
        <v>7.7086299999999996E-2</v>
      </c>
      <c r="K8" s="500">
        <v>1.05513E-2</v>
      </c>
      <c r="L8" s="501">
        <v>2.1682300000000002E-2</v>
      </c>
    </row>
    <row r="9" spans="1:13" s="478" customFormat="1" ht="15">
      <c r="A9" s="472"/>
      <c r="B9" s="282" t="s">
        <v>78</v>
      </c>
      <c r="C9" s="283" t="s">
        <v>79</v>
      </c>
      <c r="D9" s="283" t="s">
        <v>80</v>
      </c>
      <c r="E9" s="284">
        <v>1</v>
      </c>
      <c r="F9" s="479">
        <v>12.040520000000001</v>
      </c>
      <c r="G9" s="479">
        <v>9.6926000000000005</v>
      </c>
      <c r="H9" s="479">
        <v>22.700690000000002</v>
      </c>
      <c r="I9" s="502">
        <v>0.53040310000000002</v>
      </c>
      <c r="J9" s="502">
        <v>0.42697400000000002</v>
      </c>
      <c r="K9" s="502">
        <v>0</v>
      </c>
      <c r="L9" s="503">
        <v>4.2622899999999998E-2</v>
      </c>
    </row>
    <row r="10" spans="1:13" s="478" customFormat="1" ht="15">
      <c r="A10" s="472"/>
      <c r="B10" s="282" t="s">
        <v>103</v>
      </c>
      <c r="C10" s="283" t="s">
        <v>104</v>
      </c>
      <c r="D10" s="283" t="s">
        <v>105</v>
      </c>
      <c r="E10" s="284">
        <v>2</v>
      </c>
      <c r="F10" s="479">
        <v>14.876899999999999</v>
      </c>
      <c r="G10" s="479">
        <v>2.6840999999999999</v>
      </c>
      <c r="H10" s="479">
        <v>17.816549999999999</v>
      </c>
      <c r="I10" s="502">
        <v>0.83500450000000004</v>
      </c>
      <c r="J10" s="502">
        <v>0.15065220000000001</v>
      </c>
      <c r="K10" s="502">
        <v>1.6459999999999999E-3</v>
      </c>
      <c r="L10" s="503">
        <v>1.26973E-2</v>
      </c>
    </row>
    <row r="11" spans="1:13" s="478" customFormat="1" ht="15">
      <c r="A11" s="472"/>
      <c r="B11" s="282" t="s">
        <v>81</v>
      </c>
      <c r="C11" s="283" t="s">
        <v>82</v>
      </c>
      <c r="D11" s="283" t="s">
        <v>80</v>
      </c>
      <c r="E11" s="284">
        <v>2</v>
      </c>
      <c r="F11" s="479">
        <v>13.82793</v>
      </c>
      <c r="G11" s="479">
        <v>4.1551499999999999</v>
      </c>
      <c r="H11" s="479">
        <v>20.484570000000001</v>
      </c>
      <c r="I11" s="502">
        <v>0.675041</v>
      </c>
      <c r="J11" s="502">
        <v>0.20284269999999999</v>
      </c>
      <c r="K11" s="502">
        <v>9.9988999999999998E-3</v>
      </c>
      <c r="L11" s="503">
        <v>0.11211740000000001</v>
      </c>
    </row>
    <row r="12" spans="1:13" s="478" customFormat="1" ht="15">
      <c r="A12" s="472"/>
      <c r="B12" s="282" t="s">
        <v>83</v>
      </c>
      <c r="C12" s="283" t="s">
        <v>84</v>
      </c>
      <c r="D12" s="283" t="s">
        <v>80</v>
      </c>
      <c r="E12" s="284">
        <v>2</v>
      </c>
      <c r="F12" s="479">
        <v>11.64391</v>
      </c>
      <c r="G12" s="479">
        <v>9.6346299999999996</v>
      </c>
      <c r="H12" s="479">
        <v>24.371659999999999</v>
      </c>
      <c r="I12" s="502">
        <v>0.47776419999999997</v>
      </c>
      <c r="J12" s="502">
        <v>0.39532089999999998</v>
      </c>
      <c r="K12" s="502">
        <v>6.4199999999999999E-4</v>
      </c>
      <c r="L12" s="503">
        <v>0.126273</v>
      </c>
    </row>
    <row r="13" spans="1:13" s="478" customFormat="1" ht="15">
      <c r="A13" s="472"/>
      <c r="B13" s="282" t="s">
        <v>85</v>
      </c>
      <c r="C13" s="283" t="s">
        <v>86</v>
      </c>
      <c r="D13" s="283" t="s">
        <v>80</v>
      </c>
      <c r="E13" s="284">
        <v>2</v>
      </c>
      <c r="F13" s="479">
        <v>8.7714499999999997</v>
      </c>
      <c r="G13" s="479">
        <v>8.0683799999999994</v>
      </c>
      <c r="H13" s="479">
        <v>17.30096</v>
      </c>
      <c r="I13" s="502">
        <v>0.50699179999999999</v>
      </c>
      <c r="J13" s="502">
        <v>0.4663543</v>
      </c>
      <c r="K13" s="502">
        <v>0</v>
      </c>
      <c r="L13" s="503">
        <v>2.6653900000000001E-2</v>
      </c>
    </row>
    <row r="14" spans="1:13" s="478" customFormat="1" ht="15">
      <c r="A14" s="472"/>
      <c r="B14" s="282" t="s">
        <v>106</v>
      </c>
      <c r="C14" s="283" t="s">
        <v>107</v>
      </c>
      <c r="D14" s="283" t="s">
        <v>105</v>
      </c>
      <c r="E14" s="284">
        <v>1</v>
      </c>
      <c r="F14" s="479">
        <v>23.187429999999999</v>
      </c>
      <c r="G14" s="479">
        <v>5.0449200000000003</v>
      </c>
      <c r="H14" s="479">
        <v>28.734210000000001</v>
      </c>
      <c r="I14" s="502">
        <v>0.80696250000000003</v>
      </c>
      <c r="J14" s="502">
        <v>0.1755719</v>
      </c>
      <c r="K14" s="502">
        <v>7.7837999999999996E-3</v>
      </c>
      <c r="L14" s="503">
        <v>9.6818000000000008E-3</v>
      </c>
    </row>
    <row r="15" spans="1:13" s="478" customFormat="1" ht="15">
      <c r="A15" s="472"/>
      <c r="B15" s="282" t="s">
        <v>164</v>
      </c>
      <c r="C15" s="283" t="s">
        <v>165</v>
      </c>
      <c r="D15" s="283" t="s">
        <v>105</v>
      </c>
      <c r="E15" s="284">
        <v>1</v>
      </c>
      <c r="F15" s="479">
        <v>20.12105</v>
      </c>
      <c r="G15" s="479">
        <v>2.4072300000000002</v>
      </c>
      <c r="H15" s="479">
        <v>26.114750000000001</v>
      </c>
      <c r="I15" s="502">
        <v>0.77048609999999995</v>
      </c>
      <c r="J15" s="502">
        <v>9.21791E-2</v>
      </c>
      <c r="K15" s="502">
        <v>4.1056E-3</v>
      </c>
      <c r="L15" s="503">
        <v>0.13322929999999999</v>
      </c>
    </row>
    <row r="16" spans="1:13" s="478" customFormat="1" ht="15">
      <c r="A16" s="472"/>
      <c r="B16" s="282" t="s">
        <v>108</v>
      </c>
      <c r="C16" s="283" t="s">
        <v>109</v>
      </c>
      <c r="D16" s="283" t="s">
        <v>105</v>
      </c>
      <c r="E16" s="284">
        <v>3</v>
      </c>
      <c r="F16" s="479">
        <v>8.6959199999999992</v>
      </c>
      <c r="G16" s="479">
        <v>1.6351800000000001</v>
      </c>
      <c r="H16" s="479">
        <v>10.56709</v>
      </c>
      <c r="I16" s="502">
        <v>0.82292449999999995</v>
      </c>
      <c r="J16" s="502">
        <v>0.15474299999999999</v>
      </c>
      <c r="K16" s="502">
        <v>0</v>
      </c>
      <c r="L16" s="503">
        <v>2.2332500000000002E-2</v>
      </c>
    </row>
    <row r="17" spans="1:12" s="478" customFormat="1" ht="15">
      <c r="A17" s="472"/>
      <c r="B17" s="282" t="s">
        <v>110</v>
      </c>
      <c r="C17" s="283" t="s">
        <v>111</v>
      </c>
      <c r="D17" s="283" t="s">
        <v>105</v>
      </c>
      <c r="E17" s="284">
        <v>3</v>
      </c>
      <c r="F17" s="479">
        <v>26.570329999999998</v>
      </c>
      <c r="G17" s="479">
        <v>1.4245699999999999</v>
      </c>
      <c r="H17" s="479">
        <v>28.177700000000002</v>
      </c>
      <c r="I17" s="502">
        <v>0.94295609999999996</v>
      </c>
      <c r="J17" s="502">
        <v>5.05566E-2</v>
      </c>
      <c r="K17" s="502">
        <v>0</v>
      </c>
      <c r="L17" s="503">
        <v>6.4873999999999999E-3</v>
      </c>
    </row>
    <row r="18" spans="1:12" s="478" customFormat="1" ht="15">
      <c r="A18" s="472"/>
      <c r="B18" s="282" t="s">
        <v>112</v>
      </c>
      <c r="C18" s="283" t="s">
        <v>113</v>
      </c>
      <c r="D18" s="283" t="s">
        <v>105</v>
      </c>
      <c r="E18" s="284">
        <v>1</v>
      </c>
      <c r="F18" s="479">
        <v>18.611619999999998</v>
      </c>
      <c r="G18" s="479">
        <v>2.5568300000000002</v>
      </c>
      <c r="H18" s="479">
        <v>21.351959999999998</v>
      </c>
      <c r="I18" s="502">
        <v>0.87165879999999996</v>
      </c>
      <c r="J18" s="502">
        <v>0.11974700000000001</v>
      </c>
      <c r="K18" s="502">
        <v>0</v>
      </c>
      <c r="L18" s="503">
        <v>8.5941999999999998E-3</v>
      </c>
    </row>
    <row r="19" spans="1:12" s="478" customFormat="1" ht="15">
      <c r="A19" s="472"/>
      <c r="B19" s="282" t="s">
        <v>114</v>
      </c>
      <c r="C19" s="283" t="s">
        <v>115</v>
      </c>
      <c r="D19" s="283" t="s">
        <v>105</v>
      </c>
      <c r="E19" s="284">
        <v>3</v>
      </c>
      <c r="F19" s="479">
        <v>18.326889999999999</v>
      </c>
      <c r="G19" s="479">
        <v>1.4576100000000001</v>
      </c>
      <c r="H19" s="479">
        <v>19.784500000000001</v>
      </c>
      <c r="I19" s="502">
        <v>0.92632570000000003</v>
      </c>
      <c r="J19" s="502">
        <v>7.3674299999999998E-2</v>
      </c>
      <c r="K19" s="502">
        <v>0</v>
      </c>
      <c r="L19" s="503">
        <v>0</v>
      </c>
    </row>
    <row r="20" spans="1:12" s="478" customFormat="1" ht="15">
      <c r="A20" s="472"/>
      <c r="B20" s="282" t="s">
        <v>116</v>
      </c>
      <c r="C20" s="283" t="s">
        <v>117</v>
      </c>
      <c r="D20" s="283" t="s">
        <v>105</v>
      </c>
      <c r="E20" s="284">
        <v>2</v>
      </c>
      <c r="F20" s="479">
        <v>18.31936</v>
      </c>
      <c r="G20" s="479">
        <v>1.7252700000000001</v>
      </c>
      <c r="H20" s="479">
        <v>20.044630000000002</v>
      </c>
      <c r="I20" s="502">
        <v>0.91392850000000003</v>
      </c>
      <c r="J20" s="502">
        <v>8.6071499999999995E-2</v>
      </c>
      <c r="K20" s="502">
        <v>0</v>
      </c>
      <c r="L20" s="503">
        <v>0</v>
      </c>
    </row>
    <row r="21" spans="1:12" s="478" customFormat="1" ht="15">
      <c r="A21" s="472"/>
      <c r="B21" s="282" t="s">
        <v>248</v>
      </c>
      <c r="C21" s="283" t="s">
        <v>615</v>
      </c>
      <c r="D21" s="283" t="s">
        <v>105</v>
      </c>
      <c r="E21" s="284">
        <v>3</v>
      </c>
      <c r="F21" s="479">
        <v>18.18357</v>
      </c>
      <c r="G21" s="479">
        <v>2.49837</v>
      </c>
      <c r="H21" s="479">
        <v>20.681950000000001</v>
      </c>
      <c r="I21" s="502">
        <v>0.87920030000000005</v>
      </c>
      <c r="J21" s="502">
        <v>0.1207997</v>
      </c>
      <c r="K21" s="502">
        <v>0</v>
      </c>
      <c r="L21" s="503">
        <v>0</v>
      </c>
    </row>
    <row r="22" spans="1:12" s="478" customFormat="1" ht="15">
      <c r="A22" s="472"/>
      <c r="B22" s="282" t="s">
        <v>235</v>
      </c>
      <c r="C22" s="283" t="s">
        <v>236</v>
      </c>
      <c r="D22" s="283" t="s">
        <v>105</v>
      </c>
      <c r="E22" s="284">
        <v>1</v>
      </c>
      <c r="F22" s="479">
        <v>16.117370000000001</v>
      </c>
      <c r="G22" s="479">
        <v>6.1613800000000003</v>
      </c>
      <c r="H22" s="479">
        <v>23.054290000000002</v>
      </c>
      <c r="I22" s="502">
        <v>0.69910499999999998</v>
      </c>
      <c r="J22" s="502">
        <v>0.26725510000000002</v>
      </c>
      <c r="K22" s="502">
        <v>0</v>
      </c>
      <c r="L22" s="503">
        <v>3.36399E-2</v>
      </c>
    </row>
    <row r="23" spans="1:12" s="478" customFormat="1" ht="15">
      <c r="A23" s="472"/>
      <c r="B23" s="282" t="s">
        <v>118</v>
      </c>
      <c r="C23" s="283" t="s">
        <v>119</v>
      </c>
      <c r="D23" s="283" t="s">
        <v>105</v>
      </c>
      <c r="E23" s="284">
        <v>2</v>
      </c>
      <c r="F23" s="479">
        <v>26.36045</v>
      </c>
      <c r="G23" s="479">
        <v>2.05471</v>
      </c>
      <c r="H23" s="479">
        <v>29.18505</v>
      </c>
      <c r="I23" s="502">
        <v>0.9032173</v>
      </c>
      <c r="J23" s="502">
        <v>7.0402900000000004E-2</v>
      </c>
      <c r="K23" s="502">
        <v>1.39416E-2</v>
      </c>
      <c r="L23" s="503">
        <v>1.24382E-2</v>
      </c>
    </row>
    <row r="24" spans="1:12" s="478" customFormat="1" ht="15">
      <c r="A24" s="472"/>
      <c r="B24" s="282" t="s">
        <v>204</v>
      </c>
      <c r="C24" s="283" t="s">
        <v>205</v>
      </c>
      <c r="D24" s="283" t="s">
        <v>206</v>
      </c>
      <c r="E24" s="284">
        <v>3</v>
      </c>
      <c r="F24" s="479">
        <v>54.145090000000003</v>
      </c>
      <c r="G24" s="479">
        <v>1.4087000000000001</v>
      </c>
      <c r="H24" s="479">
        <v>57.68338</v>
      </c>
      <c r="I24" s="502">
        <v>0.9386601</v>
      </c>
      <c r="J24" s="502">
        <v>2.4421200000000001E-2</v>
      </c>
      <c r="K24" s="502">
        <v>3.2077E-3</v>
      </c>
      <c r="L24" s="503">
        <v>3.3710900000000002E-2</v>
      </c>
    </row>
    <row r="25" spans="1:12" s="478" customFormat="1" ht="15">
      <c r="A25" s="472"/>
      <c r="B25" s="282" t="s">
        <v>162</v>
      </c>
      <c r="C25" s="283" t="s">
        <v>163</v>
      </c>
      <c r="D25" s="283" t="s">
        <v>105</v>
      </c>
      <c r="E25" s="284">
        <v>3</v>
      </c>
      <c r="F25" s="479">
        <v>40.520090000000003</v>
      </c>
      <c r="G25" s="479">
        <v>0.95199</v>
      </c>
      <c r="H25" s="479">
        <v>52.921810000000001</v>
      </c>
      <c r="I25" s="502">
        <v>0.7656596</v>
      </c>
      <c r="J25" s="502">
        <v>1.7988500000000001E-2</v>
      </c>
      <c r="K25" s="502">
        <v>3.0312999999999998E-3</v>
      </c>
      <c r="L25" s="503">
        <v>0.2133206</v>
      </c>
    </row>
    <row r="26" spans="1:12" s="478" customFormat="1" ht="15">
      <c r="A26" s="472"/>
      <c r="B26" s="282" t="s">
        <v>229</v>
      </c>
      <c r="C26" s="283" t="s">
        <v>230</v>
      </c>
      <c r="D26" s="283" t="s">
        <v>105</v>
      </c>
      <c r="E26" s="284">
        <v>3</v>
      </c>
      <c r="F26" s="479">
        <v>30.617519999999999</v>
      </c>
      <c r="G26" s="479">
        <v>2.1000100000000002</v>
      </c>
      <c r="H26" s="479">
        <v>34.97522</v>
      </c>
      <c r="I26" s="502">
        <v>0.87540600000000002</v>
      </c>
      <c r="J26" s="502">
        <v>6.00428E-2</v>
      </c>
      <c r="K26" s="502">
        <v>5.4777999999999997E-3</v>
      </c>
      <c r="L26" s="503">
        <v>5.9073500000000001E-2</v>
      </c>
    </row>
    <row r="27" spans="1:12" s="478" customFormat="1" ht="15">
      <c r="A27" s="472"/>
      <c r="B27" s="282" t="s">
        <v>120</v>
      </c>
      <c r="C27" s="283" t="s">
        <v>121</v>
      </c>
      <c r="D27" s="283" t="s">
        <v>105</v>
      </c>
      <c r="E27" s="284">
        <v>2</v>
      </c>
      <c r="F27" s="479">
        <v>11.27153</v>
      </c>
      <c r="G27" s="479">
        <v>2.7019000000000002</v>
      </c>
      <c r="H27" s="479">
        <v>15.15197</v>
      </c>
      <c r="I27" s="502">
        <v>0.74389859999999997</v>
      </c>
      <c r="J27" s="502">
        <v>0.17832000000000001</v>
      </c>
      <c r="K27" s="502">
        <v>4.5476999999999997E-2</v>
      </c>
      <c r="L27" s="503">
        <v>3.2304399999999997E-2</v>
      </c>
    </row>
    <row r="28" spans="1:12" s="478" customFormat="1" ht="15">
      <c r="A28" s="472"/>
      <c r="B28" s="282" t="s">
        <v>122</v>
      </c>
      <c r="C28" s="283" t="s">
        <v>123</v>
      </c>
      <c r="D28" s="283" t="s">
        <v>105</v>
      </c>
      <c r="E28" s="284">
        <v>1</v>
      </c>
      <c r="F28" s="479">
        <v>30.177820000000001</v>
      </c>
      <c r="G28" s="479">
        <v>3.6429999999999998</v>
      </c>
      <c r="H28" s="479">
        <v>33.820819999999998</v>
      </c>
      <c r="I28" s="502">
        <v>0.8922852</v>
      </c>
      <c r="J28" s="502">
        <v>0.1077148</v>
      </c>
      <c r="K28" s="502">
        <v>0</v>
      </c>
      <c r="L28" s="503">
        <v>0</v>
      </c>
    </row>
    <row r="29" spans="1:12" s="478" customFormat="1" ht="15">
      <c r="A29" s="472"/>
      <c r="B29" s="282" t="s">
        <v>87</v>
      </c>
      <c r="C29" s="283" t="s">
        <v>88</v>
      </c>
      <c r="D29" s="283" t="s">
        <v>80</v>
      </c>
      <c r="E29" s="284">
        <v>2</v>
      </c>
      <c r="F29" s="479">
        <v>17.937899999999999</v>
      </c>
      <c r="G29" s="479">
        <v>4.1254099999999996</v>
      </c>
      <c r="H29" s="479">
        <v>27.872330000000002</v>
      </c>
      <c r="I29" s="502">
        <v>0.64357370000000003</v>
      </c>
      <c r="J29" s="502">
        <v>0.1480108</v>
      </c>
      <c r="K29" s="502">
        <v>8.3576700000000004E-2</v>
      </c>
      <c r="L29" s="503">
        <v>0.1248389</v>
      </c>
    </row>
    <row r="30" spans="1:12" s="478" customFormat="1" ht="15">
      <c r="A30" s="472"/>
      <c r="B30" s="282" t="s">
        <v>124</v>
      </c>
      <c r="C30" s="283" t="s">
        <v>125</v>
      </c>
      <c r="D30" s="283" t="s">
        <v>105</v>
      </c>
      <c r="E30" s="284">
        <v>1</v>
      </c>
      <c r="F30" s="479">
        <v>31.594719999999999</v>
      </c>
      <c r="G30" s="479">
        <v>1.86815</v>
      </c>
      <c r="H30" s="479">
        <v>34.214680000000001</v>
      </c>
      <c r="I30" s="502">
        <v>0.92342579999999996</v>
      </c>
      <c r="J30" s="502">
        <v>5.4600999999999997E-2</v>
      </c>
      <c r="K30" s="502">
        <v>1.4379899999999999E-2</v>
      </c>
      <c r="L30" s="503">
        <v>7.5934000000000001E-3</v>
      </c>
    </row>
    <row r="31" spans="1:12" s="478" customFormat="1" ht="15">
      <c r="A31" s="472"/>
      <c r="B31" s="282" t="s">
        <v>126</v>
      </c>
      <c r="C31" s="283" t="s">
        <v>127</v>
      </c>
      <c r="D31" s="283" t="s">
        <v>105</v>
      </c>
      <c r="E31" s="284">
        <v>2</v>
      </c>
      <c r="F31" s="479">
        <v>25.60735</v>
      </c>
      <c r="G31" s="479">
        <v>1.923</v>
      </c>
      <c r="H31" s="479">
        <v>28.176819999999999</v>
      </c>
      <c r="I31" s="502">
        <v>0.90880899999999998</v>
      </c>
      <c r="J31" s="502">
        <v>6.8247600000000005E-2</v>
      </c>
      <c r="K31" s="502">
        <v>1.08226E-2</v>
      </c>
      <c r="L31" s="503">
        <v>1.2120799999999999E-2</v>
      </c>
    </row>
    <row r="32" spans="1:12" s="478" customFormat="1" ht="15">
      <c r="A32" s="472"/>
      <c r="B32" s="282" t="s">
        <v>128</v>
      </c>
      <c r="C32" s="283" t="s">
        <v>129</v>
      </c>
      <c r="D32" s="283" t="s">
        <v>105</v>
      </c>
      <c r="E32" s="284">
        <v>2</v>
      </c>
      <c r="F32" s="479">
        <v>15.746119999999999</v>
      </c>
      <c r="G32" s="479">
        <v>3.4547500000000002</v>
      </c>
      <c r="H32" s="479">
        <v>19.91836</v>
      </c>
      <c r="I32" s="502">
        <v>0.79053280000000004</v>
      </c>
      <c r="J32" s="502">
        <v>0.17344560000000001</v>
      </c>
      <c r="K32" s="502">
        <v>0</v>
      </c>
      <c r="L32" s="503">
        <v>3.6021499999999998E-2</v>
      </c>
    </row>
    <row r="33" spans="1:12" s="478" customFormat="1" ht="15">
      <c r="A33" s="472"/>
      <c r="B33" s="282" t="s">
        <v>130</v>
      </c>
      <c r="C33" s="283" t="s">
        <v>131</v>
      </c>
      <c r="D33" s="283" t="s">
        <v>105</v>
      </c>
      <c r="E33" s="284">
        <v>1</v>
      </c>
      <c r="F33" s="479">
        <v>11.234590000000001</v>
      </c>
      <c r="G33" s="479">
        <v>4.1524999999999999</v>
      </c>
      <c r="H33" s="479">
        <v>22.978249999999999</v>
      </c>
      <c r="I33" s="502">
        <v>0.48892259999999998</v>
      </c>
      <c r="J33" s="502">
        <v>0.18071419999999999</v>
      </c>
      <c r="K33" s="502">
        <v>0.33036310000000002</v>
      </c>
      <c r="L33" s="503">
        <v>0</v>
      </c>
    </row>
    <row r="34" spans="1:12" s="478" customFormat="1" ht="15">
      <c r="A34" s="472"/>
      <c r="B34" s="282" t="s">
        <v>132</v>
      </c>
      <c r="C34" s="283" t="s">
        <v>133</v>
      </c>
      <c r="D34" s="283" t="s">
        <v>105</v>
      </c>
      <c r="E34" s="284">
        <v>3</v>
      </c>
      <c r="F34" s="479">
        <v>37.24736</v>
      </c>
      <c r="G34" s="479">
        <v>1.26068</v>
      </c>
      <c r="H34" s="479">
        <v>39.77778</v>
      </c>
      <c r="I34" s="502">
        <v>0.9363861</v>
      </c>
      <c r="J34" s="502">
        <v>3.1692999999999999E-2</v>
      </c>
      <c r="K34" s="502">
        <v>1.67298E-2</v>
      </c>
      <c r="L34" s="503">
        <v>1.51912E-2</v>
      </c>
    </row>
    <row r="35" spans="1:12" s="478" customFormat="1" ht="15">
      <c r="A35" s="472"/>
      <c r="B35" s="282" t="s">
        <v>89</v>
      </c>
      <c r="C35" s="283" t="s">
        <v>90</v>
      </c>
      <c r="D35" s="283" t="s">
        <v>80</v>
      </c>
      <c r="E35" s="284">
        <v>2</v>
      </c>
      <c r="F35" s="479">
        <v>25.122330000000002</v>
      </c>
      <c r="G35" s="479">
        <v>5.4065700000000003</v>
      </c>
      <c r="H35" s="479">
        <v>30.931819999999998</v>
      </c>
      <c r="I35" s="502">
        <v>0.81218400000000002</v>
      </c>
      <c r="J35" s="502">
        <v>0.1747899</v>
      </c>
      <c r="K35" s="502">
        <v>1.3323E-3</v>
      </c>
      <c r="L35" s="503">
        <v>1.16939E-2</v>
      </c>
    </row>
    <row r="36" spans="1:12" s="478" customFormat="1" ht="15">
      <c r="A36" s="472"/>
      <c r="B36" s="282" t="s">
        <v>134</v>
      </c>
      <c r="C36" s="283" t="s">
        <v>135</v>
      </c>
      <c r="D36" s="283" t="s">
        <v>105</v>
      </c>
      <c r="E36" s="284">
        <v>1</v>
      </c>
      <c r="F36" s="479">
        <v>11.17145</v>
      </c>
      <c r="G36" s="479">
        <v>3.8125599999999999</v>
      </c>
      <c r="H36" s="479">
        <v>17.073229999999999</v>
      </c>
      <c r="I36" s="502">
        <v>0.65432579999999996</v>
      </c>
      <c r="J36" s="502">
        <v>0.22330659999999999</v>
      </c>
      <c r="K36" s="502">
        <v>0</v>
      </c>
      <c r="L36" s="503">
        <v>0.12236760000000001</v>
      </c>
    </row>
    <row r="37" spans="1:12" s="478" customFormat="1" ht="15">
      <c r="A37" s="472"/>
      <c r="B37" s="282" t="s">
        <v>207</v>
      </c>
      <c r="C37" s="283" t="s">
        <v>208</v>
      </c>
      <c r="D37" s="283" t="s">
        <v>206</v>
      </c>
      <c r="E37" s="284">
        <v>1</v>
      </c>
      <c r="F37" s="479">
        <v>93.517979999999994</v>
      </c>
      <c r="G37" s="479">
        <v>9.3687699999999996</v>
      </c>
      <c r="H37" s="479">
        <v>107.46102999999999</v>
      </c>
      <c r="I37" s="502">
        <v>0.87025019999999997</v>
      </c>
      <c r="J37" s="502">
        <v>8.7182999999999997E-2</v>
      </c>
      <c r="K37" s="502">
        <v>4.2566800000000002E-2</v>
      </c>
      <c r="L37" s="503">
        <v>0</v>
      </c>
    </row>
    <row r="38" spans="1:12" s="478" customFormat="1" ht="15">
      <c r="A38" s="472"/>
      <c r="B38" s="282" t="s">
        <v>91</v>
      </c>
      <c r="C38" s="283" t="s">
        <v>92</v>
      </c>
      <c r="D38" s="283" t="s">
        <v>80</v>
      </c>
      <c r="E38" s="284">
        <v>2</v>
      </c>
      <c r="F38" s="479">
        <v>27.879580000000001</v>
      </c>
      <c r="G38" s="479">
        <v>6.8164600000000002</v>
      </c>
      <c r="H38" s="479">
        <v>42.87236</v>
      </c>
      <c r="I38" s="502">
        <v>0.65029250000000005</v>
      </c>
      <c r="J38" s="502">
        <v>0.15899430000000001</v>
      </c>
      <c r="K38" s="502">
        <v>5.02149E-2</v>
      </c>
      <c r="L38" s="503">
        <v>0.14049819999999999</v>
      </c>
    </row>
    <row r="39" spans="1:12" s="478" customFormat="1" ht="15">
      <c r="A39" s="472"/>
      <c r="B39" s="282" t="s">
        <v>136</v>
      </c>
      <c r="C39" s="283" t="s">
        <v>137</v>
      </c>
      <c r="D39" s="283" t="s">
        <v>105</v>
      </c>
      <c r="E39" s="284">
        <v>2</v>
      </c>
      <c r="F39" s="479">
        <v>21.556059999999999</v>
      </c>
      <c r="G39" s="479">
        <v>1.3773899999999999</v>
      </c>
      <c r="H39" s="479">
        <v>23.095849999999999</v>
      </c>
      <c r="I39" s="502">
        <v>0.93333060000000001</v>
      </c>
      <c r="J39" s="502">
        <v>5.9638200000000002E-2</v>
      </c>
      <c r="K39" s="502">
        <v>7.0312999999999999E-3</v>
      </c>
      <c r="L39" s="503">
        <v>0</v>
      </c>
    </row>
    <row r="40" spans="1:12" s="478" customFormat="1" ht="15">
      <c r="A40" s="472"/>
      <c r="B40" s="282" t="s">
        <v>138</v>
      </c>
      <c r="C40" s="283" t="s">
        <v>139</v>
      </c>
      <c r="D40" s="283" t="s">
        <v>105</v>
      </c>
      <c r="E40" s="284">
        <v>2</v>
      </c>
      <c r="F40" s="479">
        <v>14.182309999999999</v>
      </c>
      <c r="G40" s="479">
        <v>2.5926300000000002</v>
      </c>
      <c r="H40" s="479">
        <v>17.496590000000001</v>
      </c>
      <c r="I40" s="502">
        <v>0.8105753</v>
      </c>
      <c r="J40" s="502">
        <v>0.14817930000000001</v>
      </c>
      <c r="K40" s="502">
        <v>4.1245400000000002E-2</v>
      </c>
      <c r="L40" s="503">
        <v>0</v>
      </c>
    </row>
    <row r="41" spans="1:12" s="478" customFormat="1" ht="15">
      <c r="A41" s="472"/>
      <c r="B41" s="282" t="s">
        <v>231</v>
      </c>
      <c r="C41" s="283" t="s">
        <v>232</v>
      </c>
      <c r="D41" s="283" t="s">
        <v>105</v>
      </c>
      <c r="E41" s="284">
        <v>2</v>
      </c>
      <c r="F41" s="479">
        <v>21.518689999999999</v>
      </c>
      <c r="G41" s="479">
        <v>1.6560699999999999</v>
      </c>
      <c r="H41" s="479">
        <v>23.180520000000001</v>
      </c>
      <c r="I41" s="502">
        <v>0.92830919999999995</v>
      </c>
      <c r="J41" s="502">
        <v>7.1442400000000003E-2</v>
      </c>
      <c r="K41" s="502">
        <v>2.4840000000000002E-4</v>
      </c>
      <c r="L41" s="503">
        <v>0</v>
      </c>
    </row>
    <row r="42" spans="1:12" s="478" customFormat="1" ht="15">
      <c r="A42" s="472"/>
      <c r="B42" s="282" t="s">
        <v>219</v>
      </c>
      <c r="C42" s="283" t="s">
        <v>220</v>
      </c>
      <c r="D42" s="283" t="s">
        <v>206</v>
      </c>
      <c r="E42" s="284">
        <v>1</v>
      </c>
      <c r="F42" s="479">
        <v>69.213459999999998</v>
      </c>
      <c r="G42" s="479">
        <v>5.1289899999999999</v>
      </c>
      <c r="H42" s="479">
        <v>76.955590000000001</v>
      </c>
      <c r="I42" s="502">
        <v>0.89939480000000005</v>
      </c>
      <c r="J42" s="502">
        <v>6.6648600000000002E-2</v>
      </c>
      <c r="K42" s="502">
        <v>0</v>
      </c>
      <c r="L42" s="503">
        <v>3.3956600000000003E-2</v>
      </c>
    </row>
    <row r="43" spans="1:12" s="478" customFormat="1" ht="15">
      <c r="A43" s="472"/>
      <c r="B43" s="282" t="s">
        <v>243</v>
      </c>
      <c r="C43" s="283" t="s">
        <v>244</v>
      </c>
      <c r="D43" s="283" t="s">
        <v>206</v>
      </c>
      <c r="E43" s="284">
        <v>2</v>
      </c>
      <c r="F43" s="479">
        <v>25.045549999999999</v>
      </c>
      <c r="G43" s="479">
        <v>4.9682700000000004</v>
      </c>
      <c r="H43" s="479">
        <v>33.192509999999999</v>
      </c>
      <c r="I43" s="502">
        <v>0.75455399999999995</v>
      </c>
      <c r="J43" s="502">
        <v>0.14968029999999999</v>
      </c>
      <c r="K43" s="502">
        <v>8.3060400000000006E-2</v>
      </c>
      <c r="L43" s="503">
        <v>1.27052E-2</v>
      </c>
    </row>
    <row r="44" spans="1:12" s="478" customFormat="1" ht="15">
      <c r="A44" s="472"/>
      <c r="B44" s="282" t="s">
        <v>245</v>
      </c>
      <c r="C44" s="283" t="s">
        <v>246</v>
      </c>
      <c r="D44" s="283" t="s">
        <v>247</v>
      </c>
      <c r="E44" s="284">
        <v>3</v>
      </c>
      <c r="F44" s="479">
        <v>18.113099999999999</v>
      </c>
      <c r="G44" s="479">
        <v>2.5905300000000002</v>
      </c>
      <c r="H44" s="479">
        <v>28.24371</v>
      </c>
      <c r="I44" s="502">
        <v>0.64131470000000002</v>
      </c>
      <c r="J44" s="502">
        <v>9.1720599999999999E-2</v>
      </c>
      <c r="K44" s="502">
        <v>0</v>
      </c>
      <c r="L44" s="503">
        <v>0.2669647</v>
      </c>
    </row>
    <row r="45" spans="1:12" s="478" customFormat="1" ht="15">
      <c r="A45" s="472"/>
      <c r="B45" s="282" t="s">
        <v>140</v>
      </c>
      <c r="C45" s="283" t="s">
        <v>141</v>
      </c>
      <c r="D45" s="283" t="s">
        <v>105</v>
      </c>
      <c r="E45" s="284">
        <v>2</v>
      </c>
      <c r="F45" s="479">
        <v>20.5458</v>
      </c>
      <c r="G45" s="479">
        <v>2.9469699999999999</v>
      </c>
      <c r="H45" s="479">
        <v>25.214680000000001</v>
      </c>
      <c r="I45" s="502">
        <v>0.81483479999999997</v>
      </c>
      <c r="J45" s="502">
        <v>0.1168753</v>
      </c>
      <c r="K45" s="502">
        <v>5.2210899999999998E-2</v>
      </c>
      <c r="L45" s="503">
        <v>1.60789E-2</v>
      </c>
    </row>
    <row r="46" spans="1:12" s="478" customFormat="1" ht="15">
      <c r="A46" s="472"/>
      <c r="B46" s="282" t="s">
        <v>142</v>
      </c>
      <c r="C46" s="283" t="s">
        <v>143</v>
      </c>
      <c r="D46" s="283" t="s">
        <v>105</v>
      </c>
      <c r="E46" s="284">
        <v>2</v>
      </c>
      <c r="F46" s="479">
        <v>23.638999999999999</v>
      </c>
      <c r="G46" s="479">
        <v>1.34598</v>
      </c>
      <c r="H46" s="479">
        <v>25.093990000000002</v>
      </c>
      <c r="I46" s="502">
        <v>0.94201820000000003</v>
      </c>
      <c r="J46" s="502">
        <v>5.3637700000000003E-2</v>
      </c>
      <c r="K46" s="502">
        <v>2.5349999999999998E-4</v>
      </c>
      <c r="L46" s="503">
        <v>4.0905999999999998E-3</v>
      </c>
    </row>
    <row r="47" spans="1:12" s="478" customFormat="1" ht="15">
      <c r="A47" s="472"/>
      <c r="B47" s="282" t="s">
        <v>144</v>
      </c>
      <c r="C47" s="283" t="s">
        <v>145</v>
      </c>
      <c r="D47" s="283" t="s">
        <v>105</v>
      </c>
      <c r="E47" s="284">
        <v>1</v>
      </c>
      <c r="F47" s="479">
        <v>23.265509999999999</v>
      </c>
      <c r="G47" s="479">
        <v>4.8390399999999998</v>
      </c>
      <c r="H47" s="479">
        <v>28.500620000000001</v>
      </c>
      <c r="I47" s="502">
        <v>0.81631589999999998</v>
      </c>
      <c r="J47" s="502">
        <v>0.1697872</v>
      </c>
      <c r="K47" s="502">
        <v>1.7182E-3</v>
      </c>
      <c r="L47" s="503">
        <v>1.2178700000000001E-2</v>
      </c>
    </row>
    <row r="48" spans="1:12" s="478" customFormat="1" ht="15">
      <c r="A48" s="472"/>
      <c r="B48" s="282" t="s">
        <v>146</v>
      </c>
      <c r="C48" s="283" t="s">
        <v>147</v>
      </c>
      <c r="D48" s="283" t="s">
        <v>105</v>
      </c>
      <c r="E48" s="284">
        <v>2</v>
      </c>
      <c r="F48" s="479">
        <v>21.278790000000001</v>
      </c>
      <c r="G48" s="479">
        <v>2.1651799999999999</v>
      </c>
      <c r="H48" s="479">
        <v>24.062670000000001</v>
      </c>
      <c r="I48" s="502">
        <v>0.88430739999999997</v>
      </c>
      <c r="J48" s="502">
        <v>8.99808E-2</v>
      </c>
      <c r="K48" s="502">
        <v>1.9722300000000002E-2</v>
      </c>
      <c r="L48" s="503">
        <v>5.9896000000000003E-3</v>
      </c>
    </row>
    <row r="49" spans="1:12" s="478" customFormat="1" ht="15">
      <c r="A49" s="472"/>
      <c r="B49" s="282" t="s">
        <v>225</v>
      </c>
      <c r="C49" s="283" t="s">
        <v>226</v>
      </c>
      <c r="D49" s="283" t="s">
        <v>206</v>
      </c>
      <c r="E49" s="284">
        <v>1</v>
      </c>
      <c r="F49" s="479">
        <v>62.769179999999999</v>
      </c>
      <c r="G49" s="479">
        <v>7.4341699999999999</v>
      </c>
      <c r="H49" s="479">
        <v>75.18844</v>
      </c>
      <c r="I49" s="502">
        <v>0.83482489999999998</v>
      </c>
      <c r="J49" s="502">
        <v>9.8873900000000001E-2</v>
      </c>
      <c r="K49" s="502">
        <v>6.6301200000000005E-2</v>
      </c>
      <c r="L49" s="503">
        <v>0</v>
      </c>
    </row>
    <row r="50" spans="1:12" s="478" customFormat="1" ht="15">
      <c r="A50" s="472"/>
      <c r="B50" s="282" t="s">
        <v>148</v>
      </c>
      <c r="C50" s="283" t="s">
        <v>149</v>
      </c>
      <c r="D50" s="283" t="s">
        <v>105</v>
      </c>
      <c r="E50" s="284">
        <v>2</v>
      </c>
      <c r="F50" s="479">
        <v>27.591560000000001</v>
      </c>
      <c r="G50" s="479">
        <v>2.7776999999999998</v>
      </c>
      <c r="H50" s="479">
        <v>31.07687</v>
      </c>
      <c r="I50" s="502">
        <v>0.88784870000000005</v>
      </c>
      <c r="J50" s="502">
        <v>8.9381500000000003E-2</v>
      </c>
      <c r="K50" s="502">
        <v>2.27697E-2</v>
      </c>
      <c r="L50" s="503">
        <v>0</v>
      </c>
    </row>
    <row r="51" spans="1:12" s="478" customFormat="1" ht="15">
      <c r="A51" s="472"/>
      <c r="B51" s="282" t="s">
        <v>150</v>
      </c>
      <c r="C51" s="283" t="s">
        <v>151</v>
      </c>
      <c r="D51" s="283" t="s">
        <v>105</v>
      </c>
      <c r="E51" s="284">
        <v>3</v>
      </c>
      <c r="F51" s="479">
        <v>31.788399999999999</v>
      </c>
      <c r="G51" s="479">
        <v>1.9492</v>
      </c>
      <c r="H51" s="479">
        <v>34.468510000000002</v>
      </c>
      <c r="I51" s="502">
        <v>0.92224459999999997</v>
      </c>
      <c r="J51" s="502">
        <v>5.6550099999999999E-2</v>
      </c>
      <c r="K51" s="502">
        <v>0</v>
      </c>
      <c r="L51" s="503">
        <v>2.12052E-2</v>
      </c>
    </row>
    <row r="52" spans="1:12" s="478" customFormat="1" ht="15">
      <c r="A52" s="472"/>
      <c r="B52" s="282" t="s">
        <v>209</v>
      </c>
      <c r="C52" s="283" t="s">
        <v>210</v>
      </c>
      <c r="D52" s="283" t="s">
        <v>206</v>
      </c>
      <c r="E52" s="284">
        <v>2</v>
      </c>
      <c r="F52" s="479">
        <v>52.219679999999997</v>
      </c>
      <c r="G52" s="479">
        <v>1.9508799999999999</v>
      </c>
      <c r="H52" s="479">
        <v>54.884099999999997</v>
      </c>
      <c r="I52" s="502">
        <v>0.95145369999999996</v>
      </c>
      <c r="J52" s="502">
        <v>3.5545399999999998E-2</v>
      </c>
      <c r="K52" s="502">
        <v>3.5316000000000002E-3</v>
      </c>
      <c r="L52" s="503">
        <v>9.4692999999999999E-3</v>
      </c>
    </row>
    <row r="53" spans="1:12" s="478" customFormat="1" ht="15">
      <c r="A53" s="472"/>
      <c r="B53" s="282" t="s">
        <v>211</v>
      </c>
      <c r="C53" s="283" t="s">
        <v>212</v>
      </c>
      <c r="D53" s="283" t="s">
        <v>206</v>
      </c>
      <c r="E53" s="284">
        <v>2</v>
      </c>
      <c r="F53" s="479">
        <v>46.953620000000001</v>
      </c>
      <c r="G53" s="479">
        <v>1.5485800000000001</v>
      </c>
      <c r="H53" s="479">
        <v>49.078600000000002</v>
      </c>
      <c r="I53" s="502">
        <v>0.95670270000000002</v>
      </c>
      <c r="J53" s="502">
        <v>3.1552999999999998E-2</v>
      </c>
      <c r="K53" s="502">
        <v>1.17444E-2</v>
      </c>
      <c r="L53" s="503">
        <v>0</v>
      </c>
    </row>
    <row r="54" spans="1:12" s="478" customFormat="1" ht="15">
      <c r="A54" s="472"/>
      <c r="B54" s="282" t="s">
        <v>241</v>
      </c>
      <c r="C54" s="283" t="s">
        <v>242</v>
      </c>
      <c r="D54" s="283" t="s">
        <v>206</v>
      </c>
      <c r="E54" s="284">
        <v>3</v>
      </c>
      <c r="F54" s="479">
        <v>28.741199999999999</v>
      </c>
      <c r="G54" s="479">
        <v>2.3112900000000001</v>
      </c>
      <c r="H54" s="479">
        <v>32.117089999999997</v>
      </c>
      <c r="I54" s="502">
        <v>0.89488800000000002</v>
      </c>
      <c r="J54" s="502">
        <v>7.1964600000000004E-2</v>
      </c>
      <c r="K54" s="502">
        <v>5.2354000000000003E-3</v>
      </c>
      <c r="L54" s="503">
        <v>2.7911999999999999E-2</v>
      </c>
    </row>
    <row r="55" spans="1:12" s="478" customFormat="1" ht="15">
      <c r="A55" s="472"/>
      <c r="B55" s="282" t="s">
        <v>152</v>
      </c>
      <c r="C55" s="283" t="s">
        <v>153</v>
      </c>
      <c r="D55" s="283" t="s">
        <v>105</v>
      </c>
      <c r="E55" s="284">
        <v>3</v>
      </c>
      <c r="F55" s="479">
        <v>16.991669999999999</v>
      </c>
      <c r="G55" s="479">
        <v>2.0649600000000001</v>
      </c>
      <c r="H55" s="479">
        <v>19.28201</v>
      </c>
      <c r="I55" s="502">
        <v>0.88121879999999997</v>
      </c>
      <c r="J55" s="502">
        <v>0.1070928</v>
      </c>
      <c r="K55" s="502">
        <v>4.4298999999999996E-3</v>
      </c>
      <c r="L55" s="503">
        <v>7.2585000000000002E-3</v>
      </c>
    </row>
    <row r="56" spans="1:12" s="478" customFormat="1" ht="15">
      <c r="A56" s="472"/>
      <c r="B56" s="282" t="s">
        <v>221</v>
      </c>
      <c r="C56" s="283" t="s">
        <v>222</v>
      </c>
      <c r="D56" s="283" t="s">
        <v>206</v>
      </c>
      <c r="E56" s="284">
        <v>1</v>
      </c>
      <c r="F56" s="479">
        <v>69.394540000000006</v>
      </c>
      <c r="G56" s="479">
        <v>4.7583500000000001</v>
      </c>
      <c r="H56" s="479">
        <v>75.224019999999996</v>
      </c>
      <c r="I56" s="502">
        <v>0.92250500000000002</v>
      </c>
      <c r="J56" s="502">
        <v>6.3255800000000001E-2</v>
      </c>
      <c r="K56" s="502">
        <v>1.42392E-2</v>
      </c>
      <c r="L56" s="503">
        <v>0</v>
      </c>
    </row>
    <row r="57" spans="1:12" s="478" customFormat="1" ht="15">
      <c r="A57" s="472"/>
      <c r="B57" s="282" t="s">
        <v>156</v>
      </c>
      <c r="C57" s="283" t="s">
        <v>157</v>
      </c>
      <c r="D57" s="283" t="s">
        <v>105</v>
      </c>
      <c r="E57" s="284">
        <v>2</v>
      </c>
      <c r="F57" s="479">
        <v>10.20721</v>
      </c>
      <c r="G57" s="479">
        <v>2.9337499999999999</v>
      </c>
      <c r="H57" s="479">
        <v>13.841850000000001</v>
      </c>
      <c r="I57" s="502">
        <v>0.73741650000000003</v>
      </c>
      <c r="J57" s="502">
        <v>0.211948</v>
      </c>
      <c r="K57" s="502">
        <v>3.5382799999999999E-2</v>
      </c>
      <c r="L57" s="503">
        <v>1.5252699999999999E-2</v>
      </c>
    </row>
    <row r="58" spans="1:12" s="478" customFormat="1" ht="15">
      <c r="A58" s="472"/>
      <c r="B58" s="282" t="s">
        <v>233</v>
      </c>
      <c r="C58" s="283" t="s">
        <v>234</v>
      </c>
      <c r="D58" s="283" t="s">
        <v>105</v>
      </c>
      <c r="E58" s="284">
        <v>3</v>
      </c>
      <c r="F58" s="479">
        <v>25.17681</v>
      </c>
      <c r="G58" s="479">
        <v>1.3870199999999999</v>
      </c>
      <c r="H58" s="479">
        <v>27.89226</v>
      </c>
      <c r="I58" s="502">
        <v>0.90264509999999998</v>
      </c>
      <c r="J58" s="502">
        <v>4.9727899999999998E-2</v>
      </c>
      <c r="K58" s="502">
        <v>4.7627000000000003E-2</v>
      </c>
      <c r="L58" s="503">
        <v>0</v>
      </c>
    </row>
    <row r="59" spans="1:12" s="478" customFormat="1" ht="15">
      <c r="A59" s="472"/>
      <c r="B59" s="282" t="s">
        <v>158</v>
      </c>
      <c r="C59" s="283" t="s">
        <v>159</v>
      </c>
      <c r="D59" s="283" t="s">
        <v>105</v>
      </c>
      <c r="E59" s="284">
        <v>2</v>
      </c>
      <c r="F59" s="479">
        <v>21.295670000000001</v>
      </c>
      <c r="G59" s="479">
        <v>6.1749599999999996</v>
      </c>
      <c r="H59" s="479">
        <v>30.34207</v>
      </c>
      <c r="I59" s="502">
        <v>0.70185310000000001</v>
      </c>
      <c r="J59" s="502">
        <v>0.20351150000000001</v>
      </c>
      <c r="K59" s="502">
        <v>4.68248E-2</v>
      </c>
      <c r="L59" s="503">
        <v>4.7810699999999998E-2</v>
      </c>
    </row>
    <row r="60" spans="1:12" s="478" customFormat="1" ht="15">
      <c r="A60" s="472"/>
      <c r="B60" s="282" t="s">
        <v>160</v>
      </c>
      <c r="C60" s="283" t="s">
        <v>161</v>
      </c>
      <c r="D60" s="283" t="s">
        <v>105</v>
      </c>
      <c r="E60" s="284">
        <v>2</v>
      </c>
      <c r="F60" s="479">
        <v>18.795739999999999</v>
      </c>
      <c r="G60" s="479">
        <v>3.7515800000000001</v>
      </c>
      <c r="H60" s="479">
        <v>23.08709</v>
      </c>
      <c r="I60" s="502">
        <v>0.81412329999999999</v>
      </c>
      <c r="J60" s="502">
        <v>0.162497</v>
      </c>
      <c r="K60" s="502">
        <v>4.1733999999999999E-3</v>
      </c>
      <c r="L60" s="503">
        <v>1.9206299999999999E-2</v>
      </c>
    </row>
    <row r="61" spans="1:12" s="478" customFormat="1" ht="15">
      <c r="A61" s="472"/>
      <c r="B61" s="282" t="s">
        <v>213</v>
      </c>
      <c r="C61" s="283" t="s">
        <v>214</v>
      </c>
      <c r="D61" s="283" t="s">
        <v>206</v>
      </c>
      <c r="E61" s="284">
        <v>3</v>
      </c>
      <c r="F61" s="479">
        <v>65.83623</v>
      </c>
      <c r="G61" s="479">
        <v>1.6216600000000001</v>
      </c>
      <c r="H61" s="479">
        <v>68.520849999999996</v>
      </c>
      <c r="I61" s="502">
        <v>0.96082040000000002</v>
      </c>
      <c r="J61" s="502">
        <v>2.3666599999999999E-2</v>
      </c>
      <c r="K61" s="502">
        <v>3.7242E-3</v>
      </c>
      <c r="L61" s="503">
        <v>1.1788699999999999E-2</v>
      </c>
    </row>
    <row r="62" spans="1:12" s="478" customFormat="1" ht="15">
      <c r="A62" s="472"/>
      <c r="B62" s="282" t="s">
        <v>93</v>
      </c>
      <c r="C62" s="283" t="s">
        <v>94</v>
      </c>
      <c r="D62" s="283" t="s">
        <v>80</v>
      </c>
      <c r="E62" s="284">
        <v>1</v>
      </c>
      <c r="F62" s="479">
        <v>16.298200000000001</v>
      </c>
      <c r="G62" s="479">
        <v>9.9662799999999994</v>
      </c>
      <c r="H62" s="479">
        <v>27.803049999999999</v>
      </c>
      <c r="I62" s="502">
        <v>0.58620170000000005</v>
      </c>
      <c r="J62" s="502">
        <v>0.35846</v>
      </c>
      <c r="K62" s="502">
        <v>1.1981E-2</v>
      </c>
      <c r="L62" s="503">
        <v>4.3357300000000001E-2</v>
      </c>
    </row>
    <row r="63" spans="1:12" s="478" customFormat="1" ht="15">
      <c r="A63" s="472"/>
      <c r="B63" s="282" t="s">
        <v>95</v>
      </c>
      <c r="C63" s="283" t="s">
        <v>96</v>
      </c>
      <c r="D63" s="283" t="s">
        <v>80</v>
      </c>
      <c r="E63" s="284">
        <v>2</v>
      </c>
      <c r="F63" s="479">
        <v>15.22179</v>
      </c>
      <c r="G63" s="479">
        <v>6.5318300000000002</v>
      </c>
      <c r="H63" s="479">
        <v>28.19096</v>
      </c>
      <c r="I63" s="502">
        <v>0.53995289999999996</v>
      </c>
      <c r="J63" s="502">
        <v>0.2316995</v>
      </c>
      <c r="K63" s="502">
        <v>3.2198400000000002E-2</v>
      </c>
      <c r="L63" s="503">
        <v>0.1961492</v>
      </c>
    </row>
    <row r="64" spans="1:12" s="478" customFormat="1" ht="15">
      <c r="A64" s="472"/>
      <c r="B64" s="282" t="s">
        <v>166</v>
      </c>
      <c r="C64" s="283" t="s">
        <v>167</v>
      </c>
      <c r="D64" s="283" t="s">
        <v>105</v>
      </c>
      <c r="E64" s="284">
        <v>3</v>
      </c>
      <c r="F64" s="479">
        <v>22.944800000000001</v>
      </c>
      <c r="G64" s="479">
        <v>1.3983300000000001</v>
      </c>
      <c r="H64" s="479">
        <v>25.772829999999999</v>
      </c>
      <c r="I64" s="502">
        <v>0.89027100000000003</v>
      </c>
      <c r="J64" s="502">
        <v>5.4255900000000003E-2</v>
      </c>
      <c r="K64" s="502">
        <v>7.1170000000000001E-3</v>
      </c>
      <c r="L64" s="503">
        <v>4.8356099999999999E-2</v>
      </c>
    </row>
    <row r="65" spans="1:12" s="478" customFormat="1" ht="15">
      <c r="A65" s="472"/>
      <c r="B65" s="282" t="s">
        <v>97</v>
      </c>
      <c r="C65" s="283" t="s">
        <v>98</v>
      </c>
      <c r="D65" s="283" t="s">
        <v>80</v>
      </c>
      <c r="E65" s="284">
        <v>2</v>
      </c>
      <c r="F65" s="479">
        <v>12.525779999999999</v>
      </c>
      <c r="G65" s="479">
        <v>4.4706400000000004</v>
      </c>
      <c r="H65" s="479">
        <v>17.670120000000001</v>
      </c>
      <c r="I65" s="502">
        <v>0.70886800000000005</v>
      </c>
      <c r="J65" s="502">
        <v>0.2530058</v>
      </c>
      <c r="K65" s="502">
        <v>5.7425000000000002E-3</v>
      </c>
      <c r="L65" s="503">
        <v>3.2383700000000001E-2</v>
      </c>
    </row>
    <row r="66" spans="1:12" s="478" customFormat="1" ht="15">
      <c r="A66" s="472"/>
      <c r="B66" s="282" t="s">
        <v>168</v>
      </c>
      <c r="C66" s="283" t="s">
        <v>169</v>
      </c>
      <c r="D66" s="283" t="s">
        <v>105</v>
      </c>
      <c r="E66" s="284">
        <v>1</v>
      </c>
      <c r="F66" s="479">
        <v>10.874510000000001</v>
      </c>
      <c r="G66" s="479">
        <v>1.8944799999999999</v>
      </c>
      <c r="H66" s="479">
        <v>13.258979999999999</v>
      </c>
      <c r="I66" s="502">
        <v>0.82016169999999999</v>
      </c>
      <c r="J66" s="502">
        <v>0.1428826</v>
      </c>
      <c r="K66" s="502">
        <v>0</v>
      </c>
      <c r="L66" s="503">
        <v>3.6955700000000001E-2</v>
      </c>
    </row>
    <row r="67" spans="1:12" s="478" customFormat="1" ht="15">
      <c r="A67" s="472"/>
      <c r="B67" s="282" t="s">
        <v>237</v>
      </c>
      <c r="C67" s="283" t="s">
        <v>238</v>
      </c>
      <c r="D67" s="283" t="s">
        <v>105</v>
      </c>
      <c r="E67" s="284">
        <v>3</v>
      </c>
      <c r="F67" s="479">
        <v>25.962350000000001</v>
      </c>
      <c r="G67" s="479">
        <v>1.98448</v>
      </c>
      <c r="H67" s="479">
        <v>28.201730000000001</v>
      </c>
      <c r="I67" s="502">
        <v>0.92059440000000003</v>
      </c>
      <c r="J67" s="502">
        <v>7.0367299999999994E-2</v>
      </c>
      <c r="K67" s="502">
        <v>0</v>
      </c>
      <c r="L67" s="503">
        <v>9.0383000000000008E-3</v>
      </c>
    </row>
    <row r="68" spans="1:12" s="478" customFormat="1" ht="15">
      <c r="A68" s="472"/>
      <c r="B68" s="282" t="s">
        <v>170</v>
      </c>
      <c r="C68" s="283" t="s">
        <v>171</v>
      </c>
      <c r="D68" s="283" t="s">
        <v>105</v>
      </c>
      <c r="E68" s="284">
        <v>3</v>
      </c>
      <c r="F68" s="479">
        <v>13.6061</v>
      </c>
      <c r="G68" s="479">
        <v>1.7469600000000001</v>
      </c>
      <c r="H68" s="479">
        <v>15.353070000000001</v>
      </c>
      <c r="I68" s="502">
        <v>0.88621399999999995</v>
      </c>
      <c r="J68" s="502">
        <v>0.113786</v>
      </c>
      <c r="K68" s="502">
        <v>0</v>
      </c>
      <c r="L68" s="503">
        <v>0</v>
      </c>
    </row>
    <row r="69" spans="1:12" s="478" customFormat="1" ht="15">
      <c r="A69" s="472"/>
      <c r="B69" s="282" t="s">
        <v>196</v>
      </c>
      <c r="C69" s="283" t="s">
        <v>197</v>
      </c>
      <c r="D69" s="283" t="s">
        <v>105</v>
      </c>
      <c r="E69" s="284">
        <v>1</v>
      </c>
      <c r="F69" s="479">
        <v>20.88552</v>
      </c>
      <c r="G69" s="479">
        <v>4.0387199999999996</v>
      </c>
      <c r="H69" s="479">
        <v>29.81345</v>
      </c>
      <c r="I69" s="502">
        <v>0.7005401</v>
      </c>
      <c r="J69" s="502">
        <v>0.13546630000000001</v>
      </c>
      <c r="K69" s="502">
        <v>5.8598000000000001E-3</v>
      </c>
      <c r="L69" s="503">
        <v>0.15813379999999999</v>
      </c>
    </row>
    <row r="70" spans="1:12" s="478" customFormat="1" ht="15">
      <c r="A70" s="472"/>
      <c r="B70" s="282" t="s">
        <v>239</v>
      </c>
      <c r="C70" s="283" t="s">
        <v>240</v>
      </c>
      <c r="D70" s="283" t="s">
        <v>105</v>
      </c>
      <c r="E70" s="284">
        <v>2</v>
      </c>
      <c r="F70" s="479">
        <v>14.2941</v>
      </c>
      <c r="G70" s="479">
        <v>3.82728</v>
      </c>
      <c r="H70" s="479">
        <v>18.275929999999999</v>
      </c>
      <c r="I70" s="502">
        <v>0.78212729999999997</v>
      </c>
      <c r="J70" s="502">
        <v>0.2094163</v>
      </c>
      <c r="K70" s="502">
        <v>8.4563999999999993E-3</v>
      </c>
      <c r="L70" s="503">
        <v>0</v>
      </c>
    </row>
    <row r="71" spans="1:12" s="478" customFormat="1" ht="15">
      <c r="A71" s="472"/>
      <c r="B71" s="282" t="s">
        <v>99</v>
      </c>
      <c r="C71" s="283" t="s">
        <v>100</v>
      </c>
      <c r="D71" s="283" t="s">
        <v>80</v>
      </c>
      <c r="E71" s="284">
        <v>1</v>
      </c>
      <c r="F71" s="479">
        <v>18.592770000000002</v>
      </c>
      <c r="G71" s="479">
        <v>14.456709999999999</v>
      </c>
      <c r="H71" s="479">
        <v>36.12032</v>
      </c>
      <c r="I71" s="502">
        <v>0.51474549999999997</v>
      </c>
      <c r="J71" s="502">
        <v>0.40023740000000002</v>
      </c>
      <c r="K71" s="502">
        <v>3.7770699999999997E-2</v>
      </c>
      <c r="L71" s="503">
        <v>4.7246299999999998E-2</v>
      </c>
    </row>
    <row r="72" spans="1:12" s="478" customFormat="1" ht="15">
      <c r="A72" s="472"/>
      <c r="B72" s="282" t="s">
        <v>174</v>
      </c>
      <c r="C72" s="283" t="s">
        <v>175</v>
      </c>
      <c r="D72" s="283" t="s">
        <v>105</v>
      </c>
      <c r="E72" s="284">
        <v>2</v>
      </c>
      <c r="F72" s="479">
        <v>33.164630000000002</v>
      </c>
      <c r="G72" s="479">
        <v>6.4050799999999999</v>
      </c>
      <c r="H72" s="479">
        <v>42.474159999999998</v>
      </c>
      <c r="I72" s="502">
        <v>0.78081900000000004</v>
      </c>
      <c r="J72" s="502">
        <v>0.1507995</v>
      </c>
      <c r="K72" s="502">
        <v>2.3537800000000001E-2</v>
      </c>
      <c r="L72" s="503">
        <v>4.48437E-2</v>
      </c>
    </row>
    <row r="73" spans="1:12" s="478" customFormat="1" ht="15">
      <c r="A73" s="472"/>
      <c r="B73" s="282" t="s">
        <v>154</v>
      </c>
      <c r="C73" s="283" t="s">
        <v>155</v>
      </c>
      <c r="D73" s="283" t="s">
        <v>105</v>
      </c>
      <c r="E73" s="284">
        <v>3</v>
      </c>
      <c r="F73" s="479">
        <v>7.1259199999999998</v>
      </c>
      <c r="G73" s="479">
        <v>1.6752199999999999</v>
      </c>
      <c r="H73" s="479">
        <v>9.0265400000000007</v>
      </c>
      <c r="I73" s="502">
        <v>0.78944020000000004</v>
      </c>
      <c r="J73" s="502">
        <v>0.1855887</v>
      </c>
      <c r="K73" s="502">
        <v>1.98224E-2</v>
      </c>
      <c r="L73" s="503">
        <v>5.1487E-3</v>
      </c>
    </row>
    <row r="74" spans="1:12" s="478" customFormat="1" ht="15">
      <c r="A74" s="472"/>
      <c r="B74" s="282" t="s">
        <v>176</v>
      </c>
      <c r="C74" s="283" t="s">
        <v>177</v>
      </c>
      <c r="D74" s="283" t="s">
        <v>105</v>
      </c>
      <c r="E74" s="284">
        <v>1</v>
      </c>
      <c r="F74" s="479">
        <v>23.828679999999999</v>
      </c>
      <c r="G74" s="479">
        <v>2.1246499999999999</v>
      </c>
      <c r="H74" s="479">
        <v>29.003959999999999</v>
      </c>
      <c r="I74" s="502">
        <v>0.82156640000000003</v>
      </c>
      <c r="J74" s="502">
        <v>7.3253799999999994E-2</v>
      </c>
      <c r="K74" s="502">
        <v>2.3481200000000001E-2</v>
      </c>
      <c r="L74" s="503">
        <v>8.1698599999999996E-2</v>
      </c>
    </row>
    <row r="75" spans="1:12" s="478" customFormat="1" ht="15">
      <c r="A75" s="472"/>
      <c r="B75" s="282" t="s">
        <v>215</v>
      </c>
      <c r="C75" s="283" t="s">
        <v>216</v>
      </c>
      <c r="D75" s="283" t="s">
        <v>206</v>
      </c>
      <c r="E75" s="284">
        <v>1</v>
      </c>
      <c r="F75" s="479">
        <v>17.685980000000001</v>
      </c>
      <c r="G75" s="479">
        <v>3.9831799999999999</v>
      </c>
      <c r="H75" s="479">
        <v>21.78397</v>
      </c>
      <c r="I75" s="502">
        <v>0.81188059999999995</v>
      </c>
      <c r="J75" s="502">
        <v>0.1828494</v>
      </c>
      <c r="K75" s="502">
        <v>0</v>
      </c>
      <c r="L75" s="503">
        <v>5.2700999999999998E-3</v>
      </c>
    </row>
    <row r="76" spans="1:12" s="478" customFormat="1" ht="15">
      <c r="A76" s="472"/>
      <c r="B76" s="282" t="s">
        <v>178</v>
      </c>
      <c r="C76" s="283" t="s">
        <v>179</v>
      </c>
      <c r="D76" s="283" t="s">
        <v>105</v>
      </c>
      <c r="E76" s="284">
        <v>1</v>
      </c>
      <c r="F76" s="479">
        <v>9.6078399999999995</v>
      </c>
      <c r="G76" s="479">
        <v>2.7231999999999998</v>
      </c>
      <c r="H76" s="479">
        <v>13.32452</v>
      </c>
      <c r="I76" s="502">
        <v>0.72106490000000001</v>
      </c>
      <c r="J76" s="502">
        <v>0.20437540000000001</v>
      </c>
      <c r="K76" s="502">
        <v>3.6937600000000001E-2</v>
      </c>
      <c r="L76" s="503">
        <v>3.7622099999999999E-2</v>
      </c>
    </row>
    <row r="77" spans="1:12" s="478" customFormat="1" ht="15">
      <c r="A77" s="472"/>
      <c r="B77" s="282" t="s">
        <v>180</v>
      </c>
      <c r="C77" s="283" t="s">
        <v>181</v>
      </c>
      <c r="D77" s="283" t="s">
        <v>105</v>
      </c>
      <c r="E77" s="284">
        <v>1</v>
      </c>
      <c r="F77" s="479">
        <v>21.122160000000001</v>
      </c>
      <c r="G77" s="479">
        <v>2.5419200000000002</v>
      </c>
      <c r="H77" s="479">
        <v>24.941990000000001</v>
      </c>
      <c r="I77" s="502">
        <v>0.84685169999999999</v>
      </c>
      <c r="J77" s="502">
        <v>0.10191310000000001</v>
      </c>
      <c r="K77" s="502">
        <v>1.20906E-2</v>
      </c>
      <c r="L77" s="503">
        <v>3.9144600000000002E-2</v>
      </c>
    </row>
    <row r="78" spans="1:12" s="478" customFormat="1" ht="15">
      <c r="A78" s="472"/>
      <c r="B78" s="282" t="s">
        <v>182</v>
      </c>
      <c r="C78" s="283" t="s">
        <v>183</v>
      </c>
      <c r="D78" s="283" t="s">
        <v>105</v>
      </c>
      <c r="E78" s="284">
        <v>2</v>
      </c>
      <c r="F78" s="479">
        <v>29.409130000000001</v>
      </c>
      <c r="G78" s="479">
        <v>2.04711</v>
      </c>
      <c r="H78" s="479">
        <v>32.122619999999998</v>
      </c>
      <c r="I78" s="502">
        <v>0.91552699999999998</v>
      </c>
      <c r="J78" s="502">
        <v>6.3728000000000007E-2</v>
      </c>
      <c r="K78" s="502">
        <v>8.0140000000000003E-3</v>
      </c>
      <c r="L78" s="503">
        <v>1.2730999999999999E-2</v>
      </c>
    </row>
    <row r="79" spans="1:12" s="478" customFormat="1" ht="15">
      <c r="A79" s="472"/>
      <c r="B79" s="282" t="s">
        <v>184</v>
      </c>
      <c r="C79" s="283" t="s">
        <v>185</v>
      </c>
      <c r="D79" s="283" t="s">
        <v>105</v>
      </c>
      <c r="E79" s="284">
        <v>1</v>
      </c>
      <c r="F79" s="479">
        <v>9.9323599999999992</v>
      </c>
      <c r="G79" s="479">
        <v>3.07104</v>
      </c>
      <c r="H79" s="479">
        <v>13.73007</v>
      </c>
      <c r="I79" s="502">
        <v>0.72340179999999998</v>
      </c>
      <c r="J79" s="502">
        <v>0.2236725</v>
      </c>
      <c r="K79" s="502">
        <v>1.7160000000000001E-3</v>
      </c>
      <c r="L79" s="503">
        <v>5.1209699999999997E-2</v>
      </c>
    </row>
    <row r="80" spans="1:12" s="478" customFormat="1" ht="15">
      <c r="A80" s="472"/>
      <c r="B80" s="282" t="s">
        <v>186</v>
      </c>
      <c r="C80" s="283" t="s">
        <v>187</v>
      </c>
      <c r="D80" s="283" t="s">
        <v>105</v>
      </c>
      <c r="E80" s="284">
        <v>1</v>
      </c>
      <c r="F80" s="479">
        <v>12.64161</v>
      </c>
      <c r="G80" s="479">
        <v>3.2679800000000001</v>
      </c>
      <c r="H80" s="479">
        <v>16.246320000000001</v>
      </c>
      <c r="I80" s="502">
        <v>0.77812150000000002</v>
      </c>
      <c r="J80" s="502">
        <v>0.2011521</v>
      </c>
      <c r="K80" s="502">
        <v>1.5153399999999999E-2</v>
      </c>
      <c r="L80" s="503">
        <v>5.5731000000000001E-3</v>
      </c>
    </row>
    <row r="81" spans="1:12" s="478" customFormat="1" ht="15">
      <c r="A81" s="472"/>
      <c r="B81" s="282" t="s">
        <v>101</v>
      </c>
      <c r="C81" s="283" t="s">
        <v>102</v>
      </c>
      <c r="D81" s="283" t="s">
        <v>80</v>
      </c>
      <c r="E81" s="284">
        <v>1</v>
      </c>
      <c r="F81" s="479">
        <v>11.579420000000001</v>
      </c>
      <c r="G81" s="479">
        <v>4.1248100000000001</v>
      </c>
      <c r="H81" s="479">
        <v>16.345310000000001</v>
      </c>
      <c r="I81" s="502">
        <v>0.70842459999999996</v>
      </c>
      <c r="J81" s="502">
        <v>0.25235439999999998</v>
      </c>
      <c r="K81" s="502">
        <v>3.5045399999999997E-2</v>
      </c>
      <c r="L81" s="503">
        <v>4.1755000000000004E-3</v>
      </c>
    </row>
    <row r="82" spans="1:12" s="478" customFormat="1" ht="15">
      <c r="A82" s="472"/>
      <c r="B82" s="282" t="s">
        <v>188</v>
      </c>
      <c r="C82" s="283" t="s">
        <v>189</v>
      </c>
      <c r="D82" s="283" t="s">
        <v>105</v>
      </c>
      <c r="E82" s="284">
        <v>1</v>
      </c>
      <c r="F82" s="479">
        <v>9.1571899999999999</v>
      </c>
      <c r="G82" s="479">
        <v>4.8231400000000004</v>
      </c>
      <c r="H82" s="479">
        <v>14.40202</v>
      </c>
      <c r="I82" s="502">
        <v>0.63582680000000003</v>
      </c>
      <c r="J82" s="502">
        <v>0.33489340000000001</v>
      </c>
      <c r="K82" s="502">
        <v>1.18607E-2</v>
      </c>
      <c r="L82" s="503">
        <v>1.74191E-2</v>
      </c>
    </row>
    <row r="83" spans="1:12" s="478" customFormat="1" ht="15">
      <c r="A83" s="472"/>
      <c r="B83" s="282" t="s">
        <v>172</v>
      </c>
      <c r="C83" s="283" t="s">
        <v>173</v>
      </c>
      <c r="D83" s="283" t="s">
        <v>105</v>
      </c>
      <c r="E83" s="284">
        <v>1</v>
      </c>
      <c r="F83" s="479">
        <v>13.31555</v>
      </c>
      <c r="G83" s="479">
        <v>1.87764</v>
      </c>
      <c r="H83" s="479">
        <v>15.78823</v>
      </c>
      <c r="I83" s="502">
        <v>0.84338449999999998</v>
      </c>
      <c r="J83" s="502">
        <v>0.1189263</v>
      </c>
      <c r="K83" s="502">
        <v>4.7292999999999996E-3</v>
      </c>
      <c r="L83" s="503">
        <v>3.29599E-2</v>
      </c>
    </row>
    <row r="84" spans="1:12" s="478" customFormat="1" ht="15">
      <c r="A84" s="472"/>
      <c r="B84" s="282" t="s">
        <v>217</v>
      </c>
      <c r="C84" s="283" t="s">
        <v>218</v>
      </c>
      <c r="D84" s="283" t="s">
        <v>206</v>
      </c>
      <c r="E84" s="284">
        <v>3</v>
      </c>
      <c r="F84" s="479">
        <v>56.177900000000001</v>
      </c>
      <c r="G84" s="479">
        <v>3.39188</v>
      </c>
      <c r="H84" s="479">
        <v>63.259230000000002</v>
      </c>
      <c r="I84" s="502">
        <v>0.88805840000000003</v>
      </c>
      <c r="J84" s="502">
        <v>5.3618800000000001E-2</v>
      </c>
      <c r="K84" s="502">
        <v>6.5468000000000002E-3</v>
      </c>
      <c r="L84" s="503">
        <v>5.1776000000000003E-2</v>
      </c>
    </row>
    <row r="85" spans="1:12" s="478" customFormat="1" ht="15">
      <c r="A85" s="472"/>
      <c r="B85" s="282" t="s">
        <v>190</v>
      </c>
      <c r="C85" s="283" t="s">
        <v>191</v>
      </c>
      <c r="D85" s="283" t="s">
        <v>105</v>
      </c>
      <c r="E85" s="284">
        <v>2</v>
      </c>
      <c r="F85" s="479">
        <v>17.854209999999998</v>
      </c>
      <c r="G85" s="479">
        <v>2.95113</v>
      </c>
      <c r="H85" s="479">
        <v>21.756360000000001</v>
      </c>
      <c r="I85" s="502">
        <v>0.82064340000000002</v>
      </c>
      <c r="J85" s="502">
        <v>0.1356445</v>
      </c>
      <c r="K85" s="502">
        <v>1.15998E-2</v>
      </c>
      <c r="L85" s="503">
        <v>3.2112300000000003E-2</v>
      </c>
    </row>
    <row r="86" spans="1:12" s="478" customFormat="1" ht="15">
      <c r="A86" s="472"/>
      <c r="B86" s="282" t="s">
        <v>192</v>
      </c>
      <c r="C86" s="283" t="s">
        <v>193</v>
      </c>
      <c r="D86" s="283" t="s">
        <v>105</v>
      </c>
      <c r="E86" s="284">
        <v>2</v>
      </c>
      <c r="F86" s="479">
        <v>43.97983</v>
      </c>
      <c r="G86" s="479">
        <v>2.7970000000000002</v>
      </c>
      <c r="H86" s="479">
        <v>46.776829999999997</v>
      </c>
      <c r="I86" s="502">
        <v>0.94020530000000002</v>
      </c>
      <c r="J86" s="502">
        <v>5.9794699999999999E-2</v>
      </c>
      <c r="K86" s="502">
        <v>0</v>
      </c>
      <c r="L86" s="503">
        <v>0</v>
      </c>
    </row>
    <row r="87" spans="1:12" s="478" customFormat="1" ht="15">
      <c r="A87" s="472"/>
      <c r="B87" s="282" t="s">
        <v>194</v>
      </c>
      <c r="C87" s="283" t="s">
        <v>195</v>
      </c>
      <c r="D87" s="283" t="s">
        <v>105</v>
      </c>
      <c r="E87" s="284">
        <v>3</v>
      </c>
      <c r="F87" s="479">
        <v>21.25319</v>
      </c>
      <c r="G87" s="479">
        <v>1.32341</v>
      </c>
      <c r="H87" s="479">
        <v>23.112169999999999</v>
      </c>
      <c r="I87" s="502">
        <v>0.91956680000000002</v>
      </c>
      <c r="J87" s="502">
        <v>5.7260199999999997E-2</v>
      </c>
      <c r="K87" s="502">
        <v>2.5875999999999998E-3</v>
      </c>
      <c r="L87" s="503">
        <v>2.05855E-2</v>
      </c>
    </row>
    <row r="88" spans="1:12" s="478" customFormat="1" ht="15">
      <c r="A88" s="472"/>
      <c r="B88" s="282" t="s">
        <v>198</v>
      </c>
      <c r="C88" s="283" t="s">
        <v>199</v>
      </c>
      <c r="D88" s="283" t="s">
        <v>105</v>
      </c>
      <c r="E88" s="284">
        <v>3</v>
      </c>
      <c r="F88" s="479">
        <v>26.814240000000002</v>
      </c>
      <c r="G88" s="479">
        <v>0.56986000000000003</v>
      </c>
      <c r="H88" s="479">
        <v>27.3841</v>
      </c>
      <c r="I88" s="502">
        <v>0.97919</v>
      </c>
      <c r="J88" s="502">
        <v>2.0809999999999999E-2</v>
      </c>
      <c r="K88" s="502">
        <v>0</v>
      </c>
      <c r="L88" s="503">
        <v>0</v>
      </c>
    </row>
    <row r="89" spans="1:12" s="478" customFormat="1" ht="15">
      <c r="A89" s="472"/>
      <c r="B89" s="282" t="s">
        <v>223</v>
      </c>
      <c r="C89" s="283" t="s">
        <v>224</v>
      </c>
      <c r="D89" s="283" t="s">
        <v>105</v>
      </c>
      <c r="E89" s="284">
        <v>1</v>
      </c>
      <c r="F89" s="479">
        <v>29.681000000000001</v>
      </c>
      <c r="G89" s="479">
        <v>6.9879600000000002</v>
      </c>
      <c r="H89" s="479">
        <v>36.816809999999997</v>
      </c>
      <c r="I89" s="502">
        <v>0.80618060000000002</v>
      </c>
      <c r="J89" s="502">
        <v>0.18980340000000001</v>
      </c>
      <c r="K89" s="502">
        <v>0</v>
      </c>
      <c r="L89" s="503">
        <v>4.0160999999999999E-3</v>
      </c>
    </row>
    <row r="90" spans="1:12" s="478" customFormat="1" ht="15">
      <c r="A90" s="472"/>
      <c r="B90" s="282" t="s">
        <v>200</v>
      </c>
      <c r="C90" s="283" t="s">
        <v>201</v>
      </c>
      <c r="D90" s="283" t="s">
        <v>105</v>
      </c>
      <c r="E90" s="284">
        <v>1</v>
      </c>
      <c r="F90" s="479">
        <v>20.82197</v>
      </c>
      <c r="G90" s="479">
        <v>3.2129099999999999</v>
      </c>
      <c r="H90" s="479">
        <v>24.668880000000001</v>
      </c>
      <c r="I90" s="502">
        <v>0.84405810000000003</v>
      </c>
      <c r="J90" s="502">
        <v>0.1302413</v>
      </c>
      <c r="K90" s="502">
        <v>9.4745999999999997E-3</v>
      </c>
      <c r="L90" s="503">
        <v>1.6226000000000001E-2</v>
      </c>
    </row>
    <row r="91" spans="1:12" s="478" customFormat="1" ht="15">
      <c r="B91" s="286" t="s">
        <v>202</v>
      </c>
      <c r="C91" s="287" t="s">
        <v>203</v>
      </c>
      <c r="D91" s="287" t="s">
        <v>105</v>
      </c>
      <c r="E91" s="288">
        <v>1</v>
      </c>
      <c r="F91" s="482">
        <v>30.12311</v>
      </c>
      <c r="G91" s="482">
        <v>2.8209900000000001</v>
      </c>
      <c r="H91" s="482">
        <v>33.670340000000003</v>
      </c>
      <c r="I91" s="504">
        <v>0.8946482</v>
      </c>
      <c r="J91" s="504">
        <v>8.3782499999999996E-2</v>
      </c>
      <c r="K91" s="504">
        <v>2.15693E-2</v>
      </c>
      <c r="L91" s="505">
        <v>0</v>
      </c>
    </row>
    <row r="92" spans="1:12" s="478" customFormat="1" ht="14">
      <c r="B92" s="506"/>
      <c r="C92" s="506"/>
      <c r="D92" s="506"/>
      <c r="E92" s="507"/>
      <c r="F92" s="508"/>
      <c r="G92" s="508"/>
      <c r="H92" s="508"/>
      <c r="I92" s="509"/>
      <c r="J92" s="509"/>
      <c r="K92" s="509"/>
      <c r="L92" s="509"/>
    </row>
    <row r="93" spans="1:12" s="478" customFormat="1" ht="14">
      <c r="B93" s="506"/>
      <c r="C93" s="506"/>
      <c r="D93" s="506"/>
      <c r="E93" s="507"/>
      <c r="F93" s="508"/>
      <c r="G93" s="508"/>
      <c r="H93" s="508"/>
      <c r="I93" s="509"/>
      <c r="J93" s="509"/>
      <c r="K93" s="509"/>
      <c r="L93" s="509"/>
    </row>
    <row r="94" spans="1:12" s="478" customFormat="1" ht="14">
      <c r="B94" s="506"/>
      <c r="C94" s="506"/>
      <c r="D94" s="506"/>
      <c r="E94" s="507"/>
      <c r="F94" s="508"/>
      <c r="G94" s="508"/>
      <c r="H94" s="508"/>
      <c r="I94" s="509"/>
      <c r="J94" s="509"/>
      <c r="K94" s="509"/>
      <c r="L94" s="509"/>
    </row>
    <row r="95" spans="1:12" s="478" customFormat="1" ht="14">
      <c r="B95" s="506"/>
      <c r="C95" s="506"/>
      <c r="D95" s="506"/>
      <c r="E95" s="507"/>
      <c r="F95" s="508"/>
      <c r="G95" s="508"/>
      <c r="H95" s="508"/>
      <c r="I95" s="509"/>
      <c r="J95" s="509"/>
      <c r="K95" s="509"/>
      <c r="L95" s="509"/>
    </row>
    <row r="96" spans="1:12" s="478" customFormat="1" ht="15">
      <c r="B96" s="487" t="s">
        <v>250</v>
      </c>
      <c r="C96" s="510"/>
      <c r="D96" s="511" t="s">
        <v>599</v>
      </c>
      <c r="E96" s="499"/>
      <c r="F96" s="475">
        <v>24.919160595238001</v>
      </c>
      <c r="G96" s="475">
        <v>3.5635458333333001</v>
      </c>
      <c r="H96" s="475">
        <v>30.084462738094999</v>
      </c>
      <c r="I96" s="500">
        <v>0.80903925595238002</v>
      </c>
      <c r="J96" s="500">
        <v>0.13853455238095</v>
      </c>
      <c r="K96" s="500">
        <v>1.7626373809524001E-2</v>
      </c>
      <c r="L96" s="501">
        <v>3.4799822619048001E-2</v>
      </c>
    </row>
    <row r="97" spans="2:12" s="478" customFormat="1" ht="15">
      <c r="B97" s="490" t="s">
        <v>250</v>
      </c>
      <c r="C97" s="512"/>
      <c r="D97" s="513" t="s">
        <v>600</v>
      </c>
      <c r="E97" s="284"/>
      <c r="F97" s="479">
        <v>11.17145</v>
      </c>
      <c r="G97" s="479">
        <v>1.4087000000000001</v>
      </c>
      <c r="H97" s="479">
        <v>15.353070000000001</v>
      </c>
      <c r="I97" s="502">
        <v>0.64131470000000002</v>
      </c>
      <c r="J97" s="502">
        <v>5.05566E-2</v>
      </c>
      <c r="K97" s="502">
        <v>0</v>
      </c>
      <c r="L97" s="503">
        <v>0</v>
      </c>
    </row>
    <row r="98" spans="2:12" s="478" customFormat="1" ht="15">
      <c r="B98" s="490" t="s">
        <v>250</v>
      </c>
      <c r="C98" s="512"/>
      <c r="D98" s="513" t="s">
        <v>252</v>
      </c>
      <c r="E98" s="284"/>
      <c r="F98" s="479">
        <v>14.876899999999999</v>
      </c>
      <c r="G98" s="479">
        <v>1.8944799999999999</v>
      </c>
      <c r="H98" s="479">
        <v>20.044630000000002</v>
      </c>
      <c r="I98" s="502">
        <v>0.74389859999999997</v>
      </c>
      <c r="J98" s="502">
        <v>6.8247600000000005E-2</v>
      </c>
      <c r="K98" s="502">
        <v>0</v>
      </c>
      <c r="L98" s="503">
        <v>4.1755000000000004E-3</v>
      </c>
    </row>
    <row r="99" spans="2:12" s="478" customFormat="1" ht="15">
      <c r="B99" s="490" t="s">
        <v>250</v>
      </c>
      <c r="C99" s="512"/>
      <c r="D99" s="513" t="s">
        <v>253</v>
      </c>
      <c r="E99" s="284"/>
      <c r="F99" s="479">
        <v>21.141950000000001</v>
      </c>
      <c r="G99" s="479">
        <v>2.7504499999999998</v>
      </c>
      <c r="H99" s="479">
        <v>25.94379</v>
      </c>
      <c r="I99" s="502">
        <v>0.82887469999999996</v>
      </c>
      <c r="J99" s="502">
        <v>0.1179008</v>
      </c>
      <c r="K99" s="502">
        <v>6.2033000000000001E-3</v>
      </c>
      <c r="L99" s="503">
        <v>1.522195E-2</v>
      </c>
    </row>
    <row r="100" spans="2:12" s="478" customFormat="1" ht="15">
      <c r="B100" s="490" t="s">
        <v>250</v>
      </c>
      <c r="C100" s="512"/>
      <c r="D100" s="513" t="s">
        <v>254</v>
      </c>
      <c r="E100" s="284"/>
      <c r="F100" s="479">
        <v>28.741199999999999</v>
      </c>
      <c r="G100" s="479">
        <v>4.4706400000000004</v>
      </c>
      <c r="H100" s="479">
        <v>33.670340000000003</v>
      </c>
      <c r="I100" s="502">
        <v>0.9032173</v>
      </c>
      <c r="J100" s="502">
        <v>0.1828494</v>
      </c>
      <c r="K100" s="502">
        <v>1.98224E-2</v>
      </c>
      <c r="L100" s="503">
        <v>3.9144600000000002E-2</v>
      </c>
    </row>
    <row r="101" spans="2:12" s="478" customFormat="1" ht="15">
      <c r="B101" s="493" t="s">
        <v>250</v>
      </c>
      <c r="C101" s="514"/>
      <c r="D101" s="515" t="s">
        <v>601</v>
      </c>
      <c r="E101" s="288"/>
      <c r="F101" s="482">
        <v>46.953620000000001</v>
      </c>
      <c r="G101" s="482">
        <v>6.8164600000000002</v>
      </c>
      <c r="H101" s="482">
        <v>52.921810000000001</v>
      </c>
      <c r="I101" s="504">
        <v>0.9363861</v>
      </c>
      <c r="J101" s="504">
        <v>0.25235439999999998</v>
      </c>
      <c r="K101" s="504">
        <v>4.5476999999999997E-2</v>
      </c>
      <c r="L101" s="505">
        <v>0.12236760000000001</v>
      </c>
    </row>
  </sheetData>
  <autoFilter ref="B7:L7" xr:uid="{00000000-0001-0000-0400-000000000000}"/>
  <mergeCells count="4">
    <mergeCell ref="B2:C3"/>
    <mergeCell ref="D1:G1"/>
    <mergeCell ref="D2:G3"/>
    <mergeCell ref="I6:L6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0"/>
  <sheetViews>
    <sheetView workbookViewId="0">
      <pane xSplit="3" ySplit="5" topLeftCell="D6" activePane="bottomRight" state="frozen"/>
      <selection pane="topRight" activeCell="D1" sqref="D1"/>
      <selection pane="bottomLeft" activeCell="A7" sqref="A7"/>
      <selection pane="bottomRight"/>
    </sheetView>
  </sheetViews>
  <sheetFormatPr baseColWidth="10" defaultColWidth="11.5" defaultRowHeight="16"/>
  <cols>
    <col min="1" max="1" width="12" style="119" customWidth="1"/>
    <col min="2" max="2" width="13.33203125" style="119" customWidth="1"/>
    <col min="3" max="3" width="46.5" style="119" customWidth="1"/>
    <col min="4" max="4" width="13.33203125" style="119" customWidth="1"/>
    <col min="5" max="5" width="16.33203125" style="119" bestFit="1" customWidth="1"/>
    <col min="6" max="7" width="11.83203125" style="119" customWidth="1"/>
    <col min="8" max="8" width="16.5" style="119" customWidth="1"/>
    <col min="9" max="9" width="15.33203125" style="119" bestFit="1" customWidth="1"/>
    <col min="10" max="10" width="15" style="119" customWidth="1"/>
    <col min="11" max="11" width="18.5" style="119" customWidth="1"/>
    <col min="12" max="12" width="15.33203125" style="119" bestFit="1" customWidth="1"/>
    <col min="13" max="13" width="14.1640625" style="119" customWidth="1"/>
    <col min="14" max="14" width="15.5" style="119" customWidth="1"/>
    <col min="15" max="15" width="16.33203125" style="119" bestFit="1" customWidth="1"/>
    <col min="16" max="16" width="13.5" style="119" customWidth="1"/>
    <col min="17" max="17" width="10.1640625" style="119" bestFit="1" customWidth="1"/>
    <col min="18" max="16384" width="11.5" style="119"/>
  </cols>
  <sheetData>
    <row r="1" spans="1:16" ht="20">
      <c r="D1" s="657"/>
      <c r="E1" s="657"/>
      <c r="F1" s="657"/>
      <c r="G1" s="657"/>
      <c r="H1" s="657"/>
      <c r="I1" s="657"/>
      <c r="J1" s="657"/>
      <c r="K1" s="120"/>
      <c r="L1" s="120"/>
      <c r="M1" s="120"/>
      <c r="N1" s="120"/>
      <c r="O1" s="120"/>
      <c r="P1" s="120"/>
    </row>
    <row r="2" spans="1:16" ht="16.5" customHeight="1">
      <c r="B2" s="652" t="s">
        <v>591</v>
      </c>
      <c r="C2" s="652"/>
      <c r="D2" s="658"/>
      <c r="E2" s="658"/>
      <c r="F2" s="658"/>
      <c r="G2" s="658"/>
      <c r="H2" s="658"/>
      <c r="I2" s="658"/>
      <c r="J2" s="658"/>
      <c r="K2" s="121"/>
      <c r="L2" s="120"/>
      <c r="M2" s="120"/>
      <c r="N2" s="120"/>
      <c r="O2" s="120"/>
    </row>
    <row r="3" spans="1:16" ht="27" customHeight="1">
      <c r="B3" s="652"/>
      <c r="C3" s="652"/>
      <c r="D3" s="658"/>
      <c r="E3" s="658"/>
      <c r="F3" s="658"/>
      <c r="G3" s="658"/>
      <c r="H3" s="658"/>
      <c r="I3" s="658"/>
      <c r="J3" s="658"/>
      <c r="K3" s="121"/>
      <c r="L3" s="120"/>
      <c r="M3" s="120"/>
      <c r="N3" s="120"/>
      <c r="O3" s="120"/>
    </row>
    <row r="4" spans="1:16" ht="16.5" customHeight="1" thickBot="1">
      <c r="B4" s="262" t="s">
        <v>64</v>
      </c>
      <c r="D4" s="658"/>
      <c r="E4" s="658"/>
      <c r="F4" s="658"/>
      <c r="G4" s="658"/>
      <c r="H4" s="658"/>
      <c r="I4" s="658"/>
      <c r="J4" s="658"/>
      <c r="K4" s="121"/>
      <c r="L4" s="120"/>
      <c r="M4" s="120"/>
      <c r="N4" s="120"/>
      <c r="O4" s="120"/>
      <c r="P4" s="122"/>
    </row>
    <row r="5" spans="1:16" ht="64.5" customHeight="1">
      <c r="B5" s="123" t="s">
        <v>398</v>
      </c>
      <c r="C5" s="124" t="s">
        <v>399</v>
      </c>
      <c r="D5" s="124" t="s">
        <v>400</v>
      </c>
      <c r="E5" s="124" t="s">
        <v>401</v>
      </c>
      <c r="F5" s="124" t="s">
        <v>402</v>
      </c>
      <c r="G5" s="124" t="s">
        <v>611</v>
      </c>
      <c r="H5" s="124" t="s">
        <v>403</v>
      </c>
      <c r="I5" s="124" t="s">
        <v>404</v>
      </c>
      <c r="J5" s="124" t="s">
        <v>405</v>
      </c>
      <c r="K5" s="124" t="s">
        <v>406</v>
      </c>
      <c r="L5" s="124" t="s">
        <v>407</v>
      </c>
      <c r="M5" s="124" t="s">
        <v>408</v>
      </c>
      <c r="N5" s="124" t="s">
        <v>409</v>
      </c>
      <c r="O5" s="124" t="s">
        <v>410</v>
      </c>
      <c r="P5" s="125" t="s">
        <v>411</v>
      </c>
    </row>
    <row r="6" spans="1:16" s="517" customFormat="1">
      <c r="A6" s="516"/>
      <c r="B6" s="473" t="s">
        <v>227</v>
      </c>
      <c r="C6" s="474" t="s">
        <v>228</v>
      </c>
      <c r="D6" s="474" t="s">
        <v>105</v>
      </c>
      <c r="E6" s="475">
        <v>2886293</v>
      </c>
      <c r="F6" s="475">
        <v>16.625250000000001</v>
      </c>
      <c r="G6" s="475">
        <v>59658.805289999997</v>
      </c>
      <c r="H6" s="500">
        <v>0.60089090000000001</v>
      </c>
      <c r="I6" s="475">
        <v>325000</v>
      </c>
      <c r="J6" s="475">
        <v>1.87202</v>
      </c>
      <c r="K6" s="500">
        <v>9.0804800000000005E-2</v>
      </c>
      <c r="L6" s="475">
        <v>367811</v>
      </c>
      <c r="M6" s="475">
        <v>20.61589</v>
      </c>
      <c r="N6" s="500">
        <v>0.1027662</v>
      </c>
      <c r="O6" s="475">
        <v>3579104</v>
      </c>
      <c r="P6" s="477">
        <v>2.1186199999999999</v>
      </c>
    </row>
    <row r="7" spans="1:16" s="517" customFormat="1">
      <c r="A7" s="516"/>
      <c r="B7" s="282" t="s">
        <v>78</v>
      </c>
      <c r="C7" s="283" t="s">
        <v>79</v>
      </c>
      <c r="D7" s="283" t="s">
        <v>80</v>
      </c>
      <c r="E7" s="479">
        <v>897157</v>
      </c>
      <c r="F7" s="479">
        <v>14.035399999999999</v>
      </c>
      <c r="G7" s="479">
        <v>38241.986360000003</v>
      </c>
      <c r="H7" s="502">
        <v>0.52580420000000005</v>
      </c>
      <c r="I7" s="479">
        <v>96192</v>
      </c>
      <c r="J7" s="479">
        <v>1.5048600000000001</v>
      </c>
      <c r="K7" s="502">
        <v>7.7692399999999995E-2</v>
      </c>
      <c r="L7" s="479">
        <v>244764</v>
      </c>
      <c r="M7" s="479">
        <v>19.369420000000002</v>
      </c>
      <c r="N7" s="502">
        <v>0.19769120000000001</v>
      </c>
      <c r="O7" s="479">
        <v>1238113</v>
      </c>
      <c r="P7" s="481">
        <v>3.8291599999999999</v>
      </c>
    </row>
    <row r="8" spans="1:16" s="517" customFormat="1">
      <c r="A8" s="516"/>
      <c r="B8" s="282" t="s">
        <v>103</v>
      </c>
      <c r="C8" s="283" t="s">
        <v>104</v>
      </c>
      <c r="D8" s="283" t="s">
        <v>105</v>
      </c>
      <c r="E8" s="479">
        <v>488358</v>
      </c>
      <c r="F8" s="479">
        <v>13.479380000000001</v>
      </c>
      <c r="G8" s="479">
        <v>41919.141629999998</v>
      </c>
      <c r="H8" s="502">
        <v>0.53008770000000005</v>
      </c>
      <c r="I8" s="479">
        <v>52956</v>
      </c>
      <c r="J8" s="479">
        <v>1.46166</v>
      </c>
      <c r="K8" s="502">
        <v>8.6165199999999997E-2</v>
      </c>
      <c r="L8" s="479">
        <v>73273</v>
      </c>
      <c r="M8" s="479">
        <v>16.963480000000001</v>
      </c>
      <c r="N8" s="502">
        <v>0.1192232</v>
      </c>
      <c r="O8" s="479">
        <v>614587</v>
      </c>
      <c r="P8" s="481">
        <v>2.02244</v>
      </c>
    </row>
    <row r="9" spans="1:16" s="517" customFormat="1">
      <c r="A9" s="516"/>
      <c r="B9" s="282" t="s">
        <v>81</v>
      </c>
      <c r="C9" s="283" t="s">
        <v>82</v>
      </c>
      <c r="D9" s="283" t="s">
        <v>80</v>
      </c>
      <c r="E9" s="479">
        <v>2281484</v>
      </c>
      <c r="F9" s="479">
        <v>15.494899999999999</v>
      </c>
      <c r="G9" s="479">
        <v>48357.015679999997</v>
      </c>
      <c r="H9" s="502">
        <v>0.58638270000000003</v>
      </c>
      <c r="I9" s="479">
        <v>158707</v>
      </c>
      <c r="J9" s="479">
        <v>1.0778700000000001</v>
      </c>
      <c r="K9" s="502">
        <v>5.3376800000000002E-2</v>
      </c>
      <c r="L9" s="479">
        <v>533142</v>
      </c>
      <c r="M9" s="479">
        <v>20.193650000000002</v>
      </c>
      <c r="N9" s="502">
        <v>0.17930789999999999</v>
      </c>
      <c r="O9" s="479">
        <v>2973333</v>
      </c>
      <c r="P9" s="481">
        <v>3.6208800000000001</v>
      </c>
    </row>
    <row r="10" spans="1:16" s="517" customFormat="1">
      <c r="A10" s="516"/>
      <c r="B10" s="282" t="s">
        <v>83</v>
      </c>
      <c r="C10" s="283" t="s">
        <v>84</v>
      </c>
      <c r="D10" s="283" t="s">
        <v>80</v>
      </c>
      <c r="E10" s="479">
        <v>571907</v>
      </c>
      <c r="F10" s="479">
        <v>11.29269</v>
      </c>
      <c r="G10" s="479">
        <v>28595.35</v>
      </c>
      <c r="H10" s="502">
        <v>0.3464776</v>
      </c>
      <c r="I10" s="479">
        <v>93191</v>
      </c>
      <c r="J10" s="479">
        <v>1.84012</v>
      </c>
      <c r="K10" s="502">
        <v>8.5105899999999998E-2</v>
      </c>
      <c r="L10" s="479">
        <v>429902</v>
      </c>
      <c r="M10" s="479">
        <v>21.621510000000001</v>
      </c>
      <c r="N10" s="502">
        <v>0.39260460000000003</v>
      </c>
      <c r="O10" s="479">
        <v>1095000</v>
      </c>
      <c r="P10" s="481">
        <v>8.4887099999999993</v>
      </c>
    </row>
    <row r="11" spans="1:16" s="517" customFormat="1">
      <c r="A11" s="516"/>
      <c r="B11" s="282" t="s">
        <v>85</v>
      </c>
      <c r="C11" s="283" t="s">
        <v>86</v>
      </c>
      <c r="D11" s="283" t="s">
        <v>80</v>
      </c>
      <c r="E11" s="479">
        <v>715594</v>
      </c>
      <c r="F11" s="479">
        <v>11.87649</v>
      </c>
      <c r="G11" s="479">
        <v>42978.618620000001</v>
      </c>
      <c r="H11" s="502">
        <v>0.55433140000000003</v>
      </c>
      <c r="I11" s="479">
        <v>105361</v>
      </c>
      <c r="J11" s="479">
        <v>1.74864</v>
      </c>
      <c r="K11" s="502">
        <v>0.1099538</v>
      </c>
      <c r="L11" s="479">
        <v>137275</v>
      </c>
      <c r="M11" s="479">
        <v>15.90344</v>
      </c>
      <c r="N11" s="502">
        <v>0.14325889999999999</v>
      </c>
      <c r="O11" s="479">
        <v>958230</v>
      </c>
      <c r="P11" s="481">
        <v>2.2783099999999998</v>
      </c>
    </row>
    <row r="12" spans="1:16" s="517" customFormat="1">
      <c r="A12" s="516"/>
      <c r="B12" s="282" t="s">
        <v>106</v>
      </c>
      <c r="C12" s="283" t="s">
        <v>107</v>
      </c>
      <c r="D12" s="283" t="s">
        <v>105</v>
      </c>
      <c r="E12" s="479">
        <v>599460</v>
      </c>
      <c r="F12" s="479">
        <v>20.665330000000001</v>
      </c>
      <c r="G12" s="479">
        <v>58426.900580000001</v>
      </c>
      <c r="H12" s="502">
        <v>0.6706896</v>
      </c>
      <c r="I12" s="479">
        <v>21878</v>
      </c>
      <c r="J12" s="479">
        <v>0.75421000000000005</v>
      </c>
      <c r="K12" s="502">
        <v>3.4488400000000002E-2</v>
      </c>
      <c r="L12" s="479">
        <v>13021</v>
      </c>
      <c r="M12" s="479">
        <v>21.86842</v>
      </c>
      <c r="N12" s="502">
        <v>2.0526200000000001E-2</v>
      </c>
      <c r="O12" s="479">
        <v>634359</v>
      </c>
      <c r="P12" s="481">
        <v>0.44888</v>
      </c>
    </row>
    <row r="13" spans="1:16" s="517" customFormat="1">
      <c r="A13" s="516"/>
      <c r="B13" s="282" t="s">
        <v>164</v>
      </c>
      <c r="C13" s="283" t="s">
        <v>165</v>
      </c>
      <c r="D13" s="283" t="s">
        <v>105</v>
      </c>
      <c r="E13" s="479">
        <v>1524623</v>
      </c>
      <c r="F13" s="479">
        <v>16.765519999999999</v>
      </c>
      <c r="G13" s="479">
        <v>55060.418919999996</v>
      </c>
      <c r="H13" s="502">
        <v>0.48981279999999999</v>
      </c>
      <c r="I13" s="479">
        <v>118709</v>
      </c>
      <c r="J13" s="479">
        <v>1.30538</v>
      </c>
      <c r="K13" s="502">
        <v>5.3065599999999997E-2</v>
      </c>
      <c r="L13" s="479">
        <v>593692</v>
      </c>
      <c r="M13" s="479">
        <v>24.599440000000001</v>
      </c>
      <c r="N13" s="502">
        <v>0.26539370000000001</v>
      </c>
      <c r="O13" s="479">
        <v>2237024</v>
      </c>
      <c r="P13" s="481">
        <v>6.5285399999999996</v>
      </c>
    </row>
    <row r="14" spans="1:16" s="517" customFormat="1">
      <c r="A14" s="516"/>
      <c r="B14" s="282" t="s">
        <v>108</v>
      </c>
      <c r="C14" s="283" t="s">
        <v>109</v>
      </c>
      <c r="D14" s="283" t="s">
        <v>105</v>
      </c>
      <c r="E14" s="479">
        <v>1186114</v>
      </c>
      <c r="F14" s="479">
        <v>7.7770299999999999</v>
      </c>
      <c r="G14" s="479">
        <v>59305.7</v>
      </c>
      <c r="H14" s="502">
        <v>0.51496090000000005</v>
      </c>
      <c r="I14" s="479">
        <v>174087</v>
      </c>
      <c r="J14" s="479">
        <v>1.14144</v>
      </c>
      <c r="K14" s="502">
        <v>0.10801860000000001</v>
      </c>
      <c r="L14" s="479">
        <v>251438</v>
      </c>
      <c r="M14" s="479">
        <v>10.56709</v>
      </c>
      <c r="N14" s="502">
        <v>0.15601380000000001</v>
      </c>
      <c r="O14" s="479">
        <v>1611639</v>
      </c>
      <c r="P14" s="481">
        <v>1.6486099999999999</v>
      </c>
    </row>
    <row r="15" spans="1:16" s="517" customFormat="1">
      <c r="A15" s="516"/>
      <c r="B15" s="282" t="s">
        <v>110</v>
      </c>
      <c r="C15" s="283" t="s">
        <v>111</v>
      </c>
      <c r="D15" s="283" t="s">
        <v>105</v>
      </c>
      <c r="E15" s="479">
        <v>5999381</v>
      </c>
      <c r="F15" s="479">
        <v>21.943359999999998</v>
      </c>
      <c r="G15" s="479">
        <v>76984.229439999996</v>
      </c>
      <c r="H15" s="502">
        <v>0.52979580000000004</v>
      </c>
      <c r="I15" s="479">
        <v>724868</v>
      </c>
      <c r="J15" s="479">
        <v>2.6512799999999999</v>
      </c>
      <c r="K15" s="502">
        <v>9.5871999999999999E-2</v>
      </c>
      <c r="L15" s="479">
        <v>836544</v>
      </c>
      <c r="M15" s="479">
        <v>27.654389999999999</v>
      </c>
      <c r="N15" s="502">
        <v>0.1106424</v>
      </c>
      <c r="O15" s="479">
        <v>7560793</v>
      </c>
      <c r="P15" s="481">
        <v>3.0597500000000002</v>
      </c>
    </row>
    <row r="16" spans="1:16" s="517" customFormat="1">
      <c r="A16" s="516"/>
      <c r="B16" s="282" t="s">
        <v>112</v>
      </c>
      <c r="C16" s="283" t="s">
        <v>113</v>
      </c>
      <c r="D16" s="283" t="s">
        <v>105</v>
      </c>
      <c r="E16" s="479">
        <v>1468898</v>
      </c>
      <c r="F16" s="479">
        <v>16.505210000000002</v>
      </c>
      <c r="G16" s="479">
        <v>60200.737699999998</v>
      </c>
      <c r="H16" s="502">
        <v>0.58227609999999996</v>
      </c>
      <c r="I16" s="479">
        <v>143912</v>
      </c>
      <c r="J16" s="479">
        <v>1.6170599999999999</v>
      </c>
      <c r="K16" s="502">
        <v>8.0275799999999994E-2</v>
      </c>
      <c r="L16" s="479">
        <v>179910</v>
      </c>
      <c r="M16" s="479">
        <v>20.143830000000001</v>
      </c>
      <c r="N16" s="502">
        <v>0.1003559</v>
      </c>
      <c r="O16" s="479">
        <v>1792720</v>
      </c>
      <c r="P16" s="481">
        <v>2.02155</v>
      </c>
    </row>
    <row r="17" spans="1:16" s="517" customFormat="1">
      <c r="A17" s="516"/>
      <c r="B17" s="282" t="s">
        <v>114</v>
      </c>
      <c r="C17" s="283" t="s">
        <v>115</v>
      </c>
      <c r="D17" s="283" t="s">
        <v>105</v>
      </c>
      <c r="E17" s="479">
        <v>3222735</v>
      </c>
      <c r="F17" s="479">
        <v>13.50691</v>
      </c>
      <c r="G17" s="479">
        <v>56194.158669999997</v>
      </c>
      <c r="H17" s="502">
        <v>0.5209954</v>
      </c>
      <c r="I17" s="479">
        <v>628858</v>
      </c>
      <c r="J17" s="479">
        <v>2.6356299999999999</v>
      </c>
      <c r="K17" s="502">
        <v>0.14398079999999999</v>
      </c>
      <c r="L17" s="479">
        <v>516058</v>
      </c>
      <c r="M17" s="479">
        <v>18.305399999999999</v>
      </c>
      <c r="N17" s="502">
        <v>0.1181546</v>
      </c>
      <c r="O17" s="479">
        <v>4367651</v>
      </c>
      <c r="P17" s="481">
        <v>2.1628699999999998</v>
      </c>
    </row>
    <row r="18" spans="1:16" s="517" customFormat="1">
      <c r="A18" s="516"/>
      <c r="B18" s="282" t="s">
        <v>116</v>
      </c>
      <c r="C18" s="283" t="s">
        <v>117</v>
      </c>
      <c r="D18" s="283" t="s">
        <v>105</v>
      </c>
      <c r="E18" s="479">
        <v>1233441</v>
      </c>
      <c r="F18" s="479">
        <v>15.124409999999999</v>
      </c>
      <c r="G18" s="479">
        <v>47440.038460000003</v>
      </c>
      <c r="H18" s="502">
        <v>0.54094189999999998</v>
      </c>
      <c r="I18" s="479">
        <v>173075</v>
      </c>
      <c r="J18" s="479">
        <v>2.1222400000000001</v>
      </c>
      <c r="K18" s="502">
        <v>0.1056124</v>
      </c>
      <c r="L18" s="479">
        <v>232259</v>
      </c>
      <c r="M18" s="479">
        <v>20.0946</v>
      </c>
      <c r="N18" s="502">
        <v>0.1417272</v>
      </c>
      <c r="O18" s="479">
        <v>1638775</v>
      </c>
      <c r="P18" s="481">
        <v>2.84795</v>
      </c>
    </row>
    <row r="19" spans="1:16" s="517" customFormat="1">
      <c r="A19" s="516"/>
      <c r="B19" s="282" t="s">
        <v>248</v>
      </c>
      <c r="C19" s="283" t="s">
        <v>615</v>
      </c>
      <c r="D19" s="283" t="s">
        <v>105</v>
      </c>
      <c r="E19" s="479">
        <v>1081011</v>
      </c>
      <c r="F19" s="479">
        <v>15.504810000000001</v>
      </c>
      <c r="G19" s="479">
        <v>41259.96183</v>
      </c>
      <c r="H19" s="502">
        <v>0.53248669999999998</v>
      </c>
      <c r="I19" s="479">
        <v>150770</v>
      </c>
      <c r="J19" s="479">
        <v>2.16248</v>
      </c>
      <c r="K19" s="502">
        <v>0.1035644</v>
      </c>
      <c r="L19" s="479">
        <v>224028</v>
      </c>
      <c r="M19" s="479">
        <v>20.880500000000001</v>
      </c>
      <c r="N19" s="502">
        <v>0.15388560000000001</v>
      </c>
      <c r="O19" s="479">
        <v>1455809</v>
      </c>
      <c r="P19" s="481">
        <v>3.2132100000000001</v>
      </c>
    </row>
    <row r="20" spans="1:16" s="517" customFormat="1">
      <c r="A20" s="516"/>
      <c r="B20" s="282" t="s">
        <v>235</v>
      </c>
      <c r="C20" s="283" t="s">
        <v>236</v>
      </c>
      <c r="D20" s="283" t="s">
        <v>105</v>
      </c>
      <c r="E20" s="479">
        <v>321445</v>
      </c>
      <c r="F20" s="479">
        <v>14.493869999999999</v>
      </c>
      <c r="G20" s="479">
        <v>35716.111109999998</v>
      </c>
      <c r="H20" s="502">
        <v>0.48007060000000001</v>
      </c>
      <c r="I20" s="479">
        <v>39894</v>
      </c>
      <c r="J20" s="479">
        <v>1.79881</v>
      </c>
      <c r="K20" s="502">
        <v>8.3074599999999998E-2</v>
      </c>
      <c r="L20" s="479">
        <v>118880</v>
      </c>
      <c r="M20" s="479">
        <v>21.652940000000001</v>
      </c>
      <c r="N20" s="502">
        <v>0.24755369999999999</v>
      </c>
      <c r="O20" s="479">
        <v>480219</v>
      </c>
      <c r="P20" s="481">
        <v>5.3602699999999999</v>
      </c>
    </row>
    <row r="21" spans="1:16" s="517" customFormat="1">
      <c r="A21" s="516"/>
      <c r="B21" s="282" t="s">
        <v>118</v>
      </c>
      <c r="C21" s="283" t="s">
        <v>119</v>
      </c>
      <c r="D21" s="283" t="s">
        <v>105</v>
      </c>
      <c r="E21" s="479">
        <v>2554610.0099999998</v>
      </c>
      <c r="F21" s="479">
        <v>21.289660000000001</v>
      </c>
      <c r="G21" s="479">
        <v>71357.821509999994</v>
      </c>
      <c r="H21" s="502">
        <v>0.53349899999999995</v>
      </c>
      <c r="I21" s="479">
        <v>340177.08</v>
      </c>
      <c r="J21" s="479">
        <v>2.8349700000000002</v>
      </c>
      <c r="K21" s="502">
        <v>9.7313899999999995E-2</v>
      </c>
      <c r="L21" s="479">
        <v>600880.30000000005</v>
      </c>
      <c r="M21" s="479">
        <v>29.132259999999999</v>
      </c>
      <c r="N21" s="502">
        <v>0.17189289999999999</v>
      </c>
      <c r="O21" s="479">
        <v>3495667.39</v>
      </c>
      <c r="P21" s="481">
        <v>5.0076299999999998</v>
      </c>
    </row>
    <row r="22" spans="1:16" s="517" customFormat="1">
      <c r="A22" s="516"/>
      <c r="B22" s="282" t="s">
        <v>204</v>
      </c>
      <c r="C22" s="283" t="s">
        <v>205</v>
      </c>
      <c r="D22" s="283" t="s">
        <v>206</v>
      </c>
      <c r="E22" s="479">
        <v>2866119</v>
      </c>
      <c r="F22" s="479">
        <v>46.082790000000003</v>
      </c>
      <c r="G22" s="479">
        <v>78181.096560000005</v>
      </c>
      <c r="H22" s="502">
        <v>0.57375480000000001</v>
      </c>
      <c r="I22" s="479">
        <v>223163</v>
      </c>
      <c r="J22" s="479">
        <v>3.58812</v>
      </c>
      <c r="K22" s="502">
        <v>6.2203700000000001E-2</v>
      </c>
      <c r="L22" s="479">
        <v>498336</v>
      </c>
      <c r="M22" s="479">
        <v>57.68338</v>
      </c>
      <c r="N22" s="502">
        <v>0.13890440000000001</v>
      </c>
      <c r="O22" s="479">
        <v>3587618</v>
      </c>
      <c r="P22" s="481">
        <v>8.01248</v>
      </c>
    </row>
    <row r="23" spans="1:16" s="517" customFormat="1">
      <c r="A23" s="516"/>
      <c r="B23" s="282" t="s">
        <v>162</v>
      </c>
      <c r="C23" s="283" t="s">
        <v>163</v>
      </c>
      <c r="D23" s="283" t="s">
        <v>105</v>
      </c>
      <c r="E23" s="479">
        <v>33465223</v>
      </c>
      <c r="F23" s="479">
        <v>29.268419999999999</v>
      </c>
      <c r="G23" s="479">
        <v>73549.940659999993</v>
      </c>
      <c r="H23" s="502">
        <v>0.40555429999999998</v>
      </c>
      <c r="I23" s="479">
        <v>5739529</v>
      </c>
      <c r="J23" s="479">
        <v>5.0197500000000002</v>
      </c>
      <c r="K23" s="502">
        <v>9.9384200000000006E-2</v>
      </c>
      <c r="L23" s="479">
        <v>18546186</v>
      </c>
      <c r="M23" s="479">
        <v>50.508519999999997</v>
      </c>
      <c r="N23" s="502">
        <v>0.32114090000000001</v>
      </c>
      <c r="O23" s="479">
        <v>57750938</v>
      </c>
      <c r="P23" s="481">
        <v>16.22035</v>
      </c>
    </row>
    <row r="24" spans="1:16" s="517" customFormat="1">
      <c r="A24" s="516"/>
      <c r="B24" s="282" t="s">
        <v>229</v>
      </c>
      <c r="C24" s="283" t="s">
        <v>230</v>
      </c>
      <c r="D24" s="283" t="s">
        <v>105</v>
      </c>
      <c r="E24" s="479">
        <v>1263315</v>
      </c>
      <c r="F24" s="479">
        <v>15.974550000000001</v>
      </c>
      <c r="G24" s="479">
        <v>70184.166670000006</v>
      </c>
      <c r="H24" s="502">
        <v>0.4477023</v>
      </c>
      <c r="I24" s="479">
        <v>174122</v>
      </c>
      <c r="J24" s="479">
        <v>2.2017600000000002</v>
      </c>
      <c r="K24" s="502">
        <v>9.0024800000000002E-2</v>
      </c>
      <c r="L24" s="479">
        <v>496719</v>
      </c>
      <c r="M24" s="479">
        <v>24.45729</v>
      </c>
      <c r="N24" s="502">
        <v>0.2568143</v>
      </c>
      <c r="O24" s="479">
        <v>1934156</v>
      </c>
      <c r="P24" s="481">
        <v>6.2809799999999996</v>
      </c>
    </row>
    <row r="25" spans="1:16" s="517" customFormat="1">
      <c r="A25" s="516"/>
      <c r="B25" s="282" t="s">
        <v>120</v>
      </c>
      <c r="C25" s="283" t="s">
        <v>121</v>
      </c>
      <c r="D25" s="283" t="s">
        <v>105</v>
      </c>
      <c r="E25" s="479">
        <v>960099</v>
      </c>
      <c r="F25" s="479">
        <v>10.704879999999999</v>
      </c>
      <c r="G25" s="479">
        <v>49875.272729999997</v>
      </c>
      <c r="H25" s="502">
        <v>0.52919119999999997</v>
      </c>
      <c r="I25" s="479">
        <v>82191</v>
      </c>
      <c r="J25" s="479">
        <v>0.91640999999999995</v>
      </c>
      <c r="K25" s="502">
        <v>6.7436599999999999E-2</v>
      </c>
      <c r="L25" s="479">
        <v>176500</v>
      </c>
      <c r="M25" s="479">
        <v>13.589219999999999</v>
      </c>
      <c r="N25" s="502">
        <v>0.14481579999999999</v>
      </c>
      <c r="O25" s="479">
        <v>1218790</v>
      </c>
      <c r="P25" s="481">
        <v>1.96793</v>
      </c>
    </row>
    <row r="26" spans="1:16" s="517" customFormat="1">
      <c r="A26" s="516"/>
      <c r="B26" s="282" t="s">
        <v>122</v>
      </c>
      <c r="C26" s="283" t="s">
        <v>123</v>
      </c>
      <c r="D26" s="283" t="s">
        <v>105</v>
      </c>
      <c r="E26" s="479">
        <v>1460761</v>
      </c>
      <c r="F26" s="479">
        <v>29.185449999999999</v>
      </c>
      <c r="G26" s="479">
        <v>61119.707110000003</v>
      </c>
      <c r="H26" s="502">
        <v>0.61029359999999999</v>
      </c>
      <c r="I26" s="479">
        <v>94300</v>
      </c>
      <c r="J26" s="479">
        <v>1.88408</v>
      </c>
      <c r="K26" s="502">
        <v>5.5708599999999997E-2</v>
      </c>
      <c r="L26" s="479">
        <v>137675</v>
      </c>
      <c r="M26" s="479">
        <v>33.820219999999999</v>
      </c>
      <c r="N26" s="502">
        <v>8.1332799999999997E-2</v>
      </c>
      <c r="O26" s="479">
        <v>1692736</v>
      </c>
      <c r="P26" s="481">
        <v>2.7506900000000001</v>
      </c>
    </row>
    <row r="27" spans="1:16" s="517" customFormat="1">
      <c r="A27" s="516"/>
      <c r="B27" s="282" t="s">
        <v>87</v>
      </c>
      <c r="C27" s="283" t="s">
        <v>88</v>
      </c>
      <c r="D27" s="283" t="s">
        <v>80</v>
      </c>
      <c r="E27" s="479">
        <v>1620650</v>
      </c>
      <c r="F27" s="479">
        <v>14.042540000000001</v>
      </c>
      <c r="G27" s="479">
        <v>41049.898679999998</v>
      </c>
      <c r="H27" s="502">
        <v>0.4674065</v>
      </c>
      <c r="I27" s="479">
        <v>207249</v>
      </c>
      <c r="J27" s="479">
        <v>1.79576</v>
      </c>
      <c r="K27" s="502">
        <v>7.9977900000000005E-2</v>
      </c>
      <c r="L27" s="479">
        <v>763428</v>
      </c>
      <c r="M27" s="479">
        <v>22.453230000000001</v>
      </c>
      <c r="N27" s="502">
        <v>0.29460890000000001</v>
      </c>
      <c r="O27" s="479">
        <v>2591327</v>
      </c>
      <c r="P27" s="481">
        <v>6.6149199999999997</v>
      </c>
    </row>
    <row r="28" spans="1:16" s="517" customFormat="1">
      <c r="A28" s="516"/>
      <c r="B28" s="282" t="s">
        <v>124</v>
      </c>
      <c r="C28" s="283" t="s">
        <v>125</v>
      </c>
      <c r="D28" s="283" t="s">
        <v>105</v>
      </c>
      <c r="E28" s="479">
        <v>8810809</v>
      </c>
      <c r="F28" s="479">
        <v>25.85726</v>
      </c>
      <c r="G28" s="479">
        <v>59722.151429999998</v>
      </c>
      <c r="H28" s="502">
        <v>0.52971889999999999</v>
      </c>
      <c r="I28" s="479">
        <v>1118455</v>
      </c>
      <c r="J28" s="479">
        <v>3.2823500000000001</v>
      </c>
      <c r="K28" s="502">
        <v>9.9314100000000002E-2</v>
      </c>
      <c r="L28" s="479">
        <v>1332530</v>
      </c>
      <c r="M28" s="479">
        <v>33.05021</v>
      </c>
      <c r="N28" s="502">
        <v>0.1183231</v>
      </c>
      <c r="O28" s="479">
        <v>11261794</v>
      </c>
      <c r="P28" s="481">
        <v>3.9106000000000001</v>
      </c>
    </row>
    <row r="29" spans="1:16" s="517" customFormat="1">
      <c r="A29" s="516"/>
      <c r="B29" s="282" t="s">
        <v>126</v>
      </c>
      <c r="C29" s="283" t="s">
        <v>127</v>
      </c>
      <c r="D29" s="283" t="s">
        <v>105</v>
      </c>
      <c r="E29" s="479">
        <v>3185970</v>
      </c>
      <c r="F29" s="479">
        <v>19.05986</v>
      </c>
      <c r="G29" s="479">
        <v>52203.342620000003</v>
      </c>
      <c r="H29" s="502">
        <v>0.47718179999999999</v>
      </c>
      <c r="I29" s="479">
        <v>320275</v>
      </c>
      <c r="J29" s="479">
        <v>1.9160200000000001</v>
      </c>
      <c r="K29" s="502">
        <v>7.1286500000000003E-2</v>
      </c>
      <c r="L29" s="479">
        <v>986544</v>
      </c>
      <c r="M29" s="479">
        <v>26.87782</v>
      </c>
      <c r="N29" s="502">
        <v>0.2195839</v>
      </c>
      <c r="O29" s="479">
        <v>4492789</v>
      </c>
      <c r="P29" s="481">
        <v>5.9019399999999997</v>
      </c>
    </row>
    <row r="30" spans="1:16" s="517" customFormat="1">
      <c r="A30" s="516"/>
      <c r="B30" s="282" t="s">
        <v>128</v>
      </c>
      <c r="C30" s="283" t="s">
        <v>129</v>
      </c>
      <c r="D30" s="283" t="s">
        <v>105</v>
      </c>
      <c r="E30" s="479">
        <v>616891</v>
      </c>
      <c r="F30" s="479">
        <v>14.11844</v>
      </c>
      <c r="G30" s="479">
        <v>42750.589050000002</v>
      </c>
      <c r="H30" s="502">
        <v>0.61907849999999998</v>
      </c>
      <c r="I30" s="479">
        <v>102792</v>
      </c>
      <c r="J30" s="479">
        <v>2.3525399999999999</v>
      </c>
      <c r="K30" s="502">
        <v>0.13460739999999999</v>
      </c>
      <c r="L30" s="479">
        <v>43960</v>
      </c>
      <c r="M30" s="479">
        <v>17.477070000000001</v>
      </c>
      <c r="N30" s="502">
        <v>5.7566199999999998E-2</v>
      </c>
      <c r="O30" s="479">
        <v>763643</v>
      </c>
      <c r="P30" s="481">
        <v>1.0060899999999999</v>
      </c>
    </row>
    <row r="31" spans="1:16" s="517" customFormat="1">
      <c r="A31" s="516"/>
      <c r="B31" s="282" t="s">
        <v>130</v>
      </c>
      <c r="C31" s="283" t="s">
        <v>131</v>
      </c>
      <c r="D31" s="283" t="s">
        <v>105</v>
      </c>
      <c r="E31" s="479">
        <v>453830</v>
      </c>
      <c r="F31" s="479">
        <v>9.3135399999999997</v>
      </c>
      <c r="G31" s="479">
        <v>50425.555560000001</v>
      </c>
      <c r="H31" s="502">
        <v>0.48458509999999999</v>
      </c>
      <c r="I31" s="479">
        <v>91107</v>
      </c>
      <c r="J31" s="479">
        <v>1.86971</v>
      </c>
      <c r="K31" s="502">
        <v>0.1380181</v>
      </c>
      <c r="L31" s="479">
        <v>115172</v>
      </c>
      <c r="M31" s="479">
        <v>13.546810000000001</v>
      </c>
      <c r="N31" s="502">
        <v>0.1744742</v>
      </c>
      <c r="O31" s="479">
        <v>660109</v>
      </c>
      <c r="P31" s="481">
        <v>2.3635700000000002</v>
      </c>
    </row>
    <row r="32" spans="1:16" s="517" customFormat="1">
      <c r="A32" s="516"/>
      <c r="B32" s="282" t="s">
        <v>132</v>
      </c>
      <c r="C32" s="283" t="s">
        <v>133</v>
      </c>
      <c r="D32" s="283" t="s">
        <v>105</v>
      </c>
      <c r="E32" s="479">
        <v>10093947</v>
      </c>
      <c r="F32" s="479">
        <v>30.45354</v>
      </c>
      <c r="G32" s="479">
        <v>66350.79866</v>
      </c>
      <c r="H32" s="502">
        <v>0.63175460000000006</v>
      </c>
      <c r="I32" s="479">
        <v>1764240</v>
      </c>
      <c r="J32" s="479">
        <v>5.32273</v>
      </c>
      <c r="K32" s="502">
        <v>0.13538459999999999</v>
      </c>
      <c r="L32" s="479">
        <v>1173135</v>
      </c>
      <c r="M32" s="479">
        <v>39.315629999999999</v>
      </c>
      <c r="N32" s="502">
        <v>9.0024300000000002E-2</v>
      </c>
      <c r="O32" s="479">
        <v>13031322</v>
      </c>
      <c r="P32" s="481">
        <v>3.5393599999999998</v>
      </c>
    </row>
    <row r="33" spans="1:16" s="517" customFormat="1">
      <c r="A33" s="516"/>
      <c r="B33" s="282" t="s">
        <v>89</v>
      </c>
      <c r="C33" s="283" t="s">
        <v>90</v>
      </c>
      <c r="D33" s="283" t="s">
        <v>80</v>
      </c>
      <c r="E33" s="479">
        <v>2536693</v>
      </c>
      <c r="F33" s="479">
        <v>21.06363</v>
      </c>
      <c r="G33" s="479">
        <v>60861.156430000003</v>
      </c>
      <c r="H33" s="502">
        <v>0.53243459999999998</v>
      </c>
      <c r="I33" s="479">
        <v>249887</v>
      </c>
      <c r="J33" s="479">
        <v>2.0749599999999999</v>
      </c>
      <c r="K33" s="502">
        <v>7.5095099999999998E-2</v>
      </c>
      <c r="L33" s="479">
        <v>541027</v>
      </c>
      <c r="M33" s="479">
        <v>27.631049999999998</v>
      </c>
      <c r="N33" s="502">
        <v>0.16258739999999999</v>
      </c>
      <c r="O33" s="479">
        <v>3327607</v>
      </c>
      <c r="P33" s="481">
        <v>4.4924600000000003</v>
      </c>
    </row>
    <row r="34" spans="1:16" s="517" customFormat="1">
      <c r="A34" s="516"/>
      <c r="B34" s="282" t="s">
        <v>134</v>
      </c>
      <c r="C34" s="283" t="s">
        <v>135</v>
      </c>
      <c r="D34" s="283" t="s">
        <v>105</v>
      </c>
      <c r="E34" s="479">
        <v>540962</v>
      </c>
      <c r="F34" s="479">
        <v>11.212580000000001</v>
      </c>
      <c r="G34" s="479">
        <v>46634.655169999998</v>
      </c>
      <c r="H34" s="502">
        <v>0.51701109999999995</v>
      </c>
      <c r="I34" s="479">
        <v>38994</v>
      </c>
      <c r="J34" s="479">
        <v>0.80823</v>
      </c>
      <c r="K34" s="502">
        <v>4.9861299999999997E-2</v>
      </c>
      <c r="L34" s="479">
        <v>202093</v>
      </c>
      <c r="M34" s="479">
        <v>16.209610000000001</v>
      </c>
      <c r="N34" s="502">
        <v>0.2584148</v>
      </c>
      <c r="O34" s="479">
        <v>782049</v>
      </c>
      <c r="P34" s="481">
        <v>4.1887999999999996</v>
      </c>
    </row>
    <row r="35" spans="1:16" s="517" customFormat="1">
      <c r="A35" s="516"/>
      <c r="B35" s="282" t="s">
        <v>207</v>
      </c>
      <c r="C35" s="283" t="s">
        <v>208</v>
      </c>
      <c r="D35" s="283" t="s">
        <v>206</v>
      </c>
      <c r="E35" s="479">
        <v>229223</v>
      </c>
      <c r="F35" s="479">
        <v>51.200130000000001</v>
      </c>
      <c r="G35" s="479">
        <v>61952.16216</v>
      </c>
      <c r="H35" s="502">
        <v>0.39240190000000003</v>
      </c>
      <c r="I35" s="479">
        <v>40783</v>
      </c>
      <c r="J35" s="479">
        <v>9.1094500000000007</v>
      </c>
      <c r="K35" s="502">
        <v>9.7962400000000005E-2</v>
      </c>
      <c r="L35" s="479">
        <v>146307</v>
      </c>
      <c r="M35" s="479">
        <v>92.989279999999994</v>
      </c>
      <c r="N35" s="502">
        <v>0.3514351</v>
      </c>
      <c r="O35" s="479">
        <v>416313</v>
      </c>
      <c r="P35" s="481">
        <v>32.679699999999997</v>
      </c>
    </row>
    <row r="36" spans="1:16" s="517" customFormat="1">
      <c r="A36" s="516"/>
      <c r="B36" s="282" t="s">
        <v>91</v>
      </c>
      <c r="C36" s="283" t="s">
        <v>92</v>
      </c>
      <c r="D36" s="283" t="s">
        <v>80</v>
      </c>
      <c r="E36" s="479">
        <v>2506153</v>
      </c>
      <c r="F36" s="479">
        <v>26.45966</v>
      </c>
      <c r="G36" s="479">
        <v>40291.848870000002</v>
      </c>
      <c r="H36" s="502">
        <v>0.46555210000000002</v>
      </c>
      <c r="I36" s="479">
        <v>268218</v>
      </c>
      <c r="J36" s="479">
        <v>2.8318099999999999</v>
      </c>
      <c r="K36" s="502">
        <v>7.4118799999999999E-2</v>
      </c>
      <c r="L36" s="479">
        <v>844388</v>
      </c>
      <c r="M36" s="479">
        <v>38.206420000000001</v>
      </c>
      <c r="N36" s="502">
        <v>0.2333363</v>
      </c>
      <c r="O36" s="479">
        <v>3618759</v>
      </c>
      <c r="P36" s="481">
        <v>8.9149499999999993</v>
      </c>
    </row>
    <row r="37" spans="1:16" s="517" customFormat="1">
      <c r="A37" s="516"/>
      <c r="B37" s="282" t="s">
        <v>136</v>
      </c>
      <c r="C37" s="283" t="s">
        <v>137</v>
      </c>
      <c r="D37" s="283" t="s">
        <v>105</v>
      </c>
      <c r="E37" s="479">
        <v>7293779</v>
      </c>
      <c r="F37" s="479">
        <v>18.680869999999999</v>
      </c>
      <c r="G37" s="479">
        <v>68389.86404</v>
      </c>
      <c r="H37" s="502">
        <v>0.56979820000000003</v>
      </c>
      <c r="I37" s="479">
        <v>1187175</v>
      </c>
      <c r="J37" s="479">
        <v>3.0406</v>
      </c>
      <c r="K37" s="502">
        <v>0.1316514</v>
      </c>
      <c r="L37" s="479">
        <v>536612</v>
      </c>
      <c r="M37" s="479">
        <v>23.095849999999999</v>
      </c>
      <c r="N37" s="502">
        <v>5.9507400000000002E-2</v>
      </c>
      <c r="O37" s="479">
        <v>9017566</v>
      </c>
      <c r="P37" s="481">
        <v>1.3743700000000001</v>
      </c>
    </row>
    <row r="38" spans="1:16" s="517" customFormat="1">
      <c r="A38" s="516"/>
      <c r="B38" s="282" t="s">
        <v>138</v>
      </c>
      <c r="C38" s="283" t="s">
        <v>139</v>
      </c>
      <c r="D38" s="283" t="s">
        <v>105</v>
      </c>
      <c r="E38" s="479">
        <v>979945</v>
      </c>
      <c r="F38" s="479">
        <v>13.11683</v>
      </c>
      <c r="G38" s="479">
        <v>62816.987179999996</v>
      </c>
      <c r="H38" s="502">
        <v>0.54905570000000004</v>
      </c>
      <c r="I38" s="479">
        <v>83886</v>
      </c>
      <c r="J38" s="479">
        <v>1.1228400000000001</v>
      </c>
      <c r="K38" s="502">
        <v>6.7548399999999995E-2</v>
      </c>
      <c r="L38" s="479">
        <v>178034</v>
      </c>
      <c r="M38" s="479">
        <v>16.622699999999998</v>
      </c>
      <c r="N38" s="502">
        <v>0.14336019999999999</v>
      </c>
      <c r="O38" s="479">
        <v>1241865</v>
      </c>
      <c r="P38" s="481">
        <v>2.3830300000000002</v>
      </c>
    </row>
    <row r="39" spans="1:16" s="517" customFormat="1">
      <c r="A39" s="516"/>
      <c r="B39" s="282" t="s">
        <v>231</v>
      </c>
      <c r="C39" s="283" t="s">
        <v>232</v>
      </c>
      <c r="D39" s="283" t="s">
        <v>105</v>
      </c>
      <c r="E39" s="479">
        <v>4263777</v>
      </c>
      <c r="F39" s="479">
        <v>18.037960000000002</v>
      </c>
      <c r="G39" s="479">
        <v>72760.699659999998</v>
      </c>
      <c r="H39" s="502">
        <v>0.52540249999999999</v>
      </c>
      <c r="I39" s="479">
        <v>471328</v>
      </c>
      <c r="J39" s="479">
        <v>1.99396</v>
      </c>
      <c r="K39" s="502">
        <v>8.0230200000000002E-2</v>
      </c>
      <c r="L39" s="479">
        <v>1139591</v>
      </c>
      <c r="M39" s="479">
        <v>24.852969999999999</v>
      </c>
      <c r="N39" s="502">
        <v>0.19398299999999999</v>
      </c>
      <c r="O39" s="479">
        <v>5874696</v>
      </c>
      <c r="P39" s="481">
        <v>4.8210499999999996</v>
      </c>
    </row>
    <row r="40" spans="1:16" s="517" customFormat="1">
      <c r="A40" s="516"/>
      <c r="B40" s="282" t="s">
        <v>219</v>
      </c>
      <c r="C40" s="283" t="s">
        <v>220</v>
      </c>
      <c r="D40" s="283" t="s">
        <v>206</v>
      </c>
      <c r="E40" s="479">
        <v>452364</v>
      </c>
      <c r="F40" s="479">
        <v>46.828569999999999</v>
      </c>
      <c r="G40" s="479">
        <v>56124.565759999998</v>
      </c>
      <c r="H40" s="502">
        <v>0.51144909999999999</v>
      </c>
      <c r="I40" s="479">
        <v>63608</v>
      </c>
      <c r="J40" s="479">
        <v>6.5846799999999996</v>
      </c>
      <c r="K40" s="502">
        <v>9.9440799999999996E-2</v>
      </c>
      <c r="L40" s="479">
        <v>123685</v>
      </c>
      <c r="M40" s="479">
        <v>66.217079999999996</v>
      </c>
      <c r="N40" s="502">
        <v>0.19336139999999999</v>
      </c>
      <c r="O40" s="479">
        <v>639657</v>
      </c>
      <c r="P40" s="481">
        <v>12.80383</v>
      </c>
    </row>
    <row r="41" spans="1:16" s="517" customFormat="1">
      <c r="A41" s="516"/>
      <c r="B41" s="282" t="s">
        <v>243</v>
      </c>
      <c r="C41" s="283" t="s">
        <v>244</v>
      </c>
      <c r="D41" s="283" t="s">
        <v>206</v>
      </c>
      <c r="E41" s="479">
        <v>206457.09</v>
      </c>
      <c r="F41" s="479">
        <v>21.766690000000001</v>
      </c>
      <c r="G41" s="479">
        <v>68819.03</v>
      </c>
      <c r="H41" s="502">
        <v>0.55674080000000004</v>
      </c>
      <c r="I41" s="479">
        <v>24602.68</v>
      </c>
      <c r="J41" s="479">
        <v>2.5938500000000002</v>
      </c>
      <c r="K41" s="502">
        <v>8.8179499999999994E-2</v>
      </c>
      <c r="L41" s="479">
        <v>47947</v>
      </c>
      <c r="M41" s="479">
        <v>29.415579999999999</v>
      </c>
      <c r="N41" s="502">
        <v>0.1718489</v>
      </c>
      <c r="O41" s="479">
        <v>279006.77</v>
      </c>
      <c r="P41" s="481">
        <v>5.0550300000000004</v>
      </c>
    </row>
    <row r="42" spans="1:16" s="517" customFormat="1">
      <c r="A42" s="516"/>
      <c r="B42" s="282" t="s">
        <v>245</v>
      </c>
      <c r="C42" s="283" t="s">
        <v>246</v>
      </c>
      <c r="D42" s="283" t="s">
        <v>247</v>
      </c>
      <c r="E42" s="479">
        <v>318302</v>
      </c>
      <c r="F42" s="479">
        <v>17.086369999999999</v>
      </c>
      <c r="G42" s="479">
        <v>70733.777780000004</v>
      </c>
      <c r="H42" s="502">
        <v>0.45540829999999999</v>
      </c>
      <c r="I42" s="479">
        <v>28162</v>
      </c>
      <c r="J42" s="479">
        <v>1.51173</v>
      </c>
      <c r="K42" s="502">
        <v>5.3524500000000003E-2</v>
      </c>
      <c r="L42" s="479">
        <v>179688</v>
      </c>
      <c r="M42" s="479">
        <v>28.24371</v>
      </c>
      <c r="N42" s="502">
        <v>0.34151350000000003</v>
      </c>
      <c r="O42" s="479">
        <v>526152</v>
      </c>
      <c r="P42" s="481">
        <v>9.6456099999999996</v>
      </c>
    </row>
    <row r="43" spans="1:16" s="517" customFormat="1">
      <c r="A43" s="516"/>
      <c r="B43" s="282" t="s">
        <v>140</v>
      </c>
      <c r="C43" s="283" t="s">
        <v>141</v>
      </c>
      <c r="D43" s="283" t="s">
        <v>105</v>
      </c>
      <c r="E43" s="479">
        <v>1035488</v>
      </c>
      <c r="F43" s="479">
        <v>16.786429999999999</v>
      </c>
      <c r="G43" s="479">
        <v>67900.852459999995</v>
      </c>
      <c r="H43" s="502">
        <v>0.57240789999999997</v>
      </c>
      <c r="I43" s="479">
        <v>125103</v>
      </c>
      <c r="J43" s="479">
        <v>2.02806</v>
      </c>
      <c r="K43" s="502">
        <v>9.0779600000000002E-2</v>
      </c>
      <c r="L43" s="479">
        <v>217505</v>
      </c>
      <c r="M43" s="479">
        <v>22.340499999999999</v>
      </c>
      <c r="N43" s="502">
        <v>0.1578301</v>
      </c>
      <c r="O43" s="479">
        <v>1378096</v>
      </c>
      <c r="P43" s="481">
        <v>3.5259999999999998</v>
      </c>
    </row>
    <row r="44" spans="1:16" s="517" customFormat="1">
      <c r="A44" s="516"/>
      <c r="B44" s="282" t="s">
        <v>142</v>
      </c>
      <c r="C44" s="283" t="s">
        <v>143</v>
      </c>
      <c r="D44" s="283" t="s">
        <v>105</v>
      </c>
      <c r="E44" s="479">
        <v>7201859</v>
      </c>
      <c r="F44" s="479">
        <v>16.5852</v>
      </c>
      <c r="G44" s="479">
        <v>65620.583140000002</v>
      </c>
      <c r="H44" s="502">
        <v>0.50358550000000002</v>
      </c>
      <c r="I44" s="479">
        <v>1070594</v>
      </c>
      <c r="J44" s="479">
        <v>2.4654799999999999</v>
      </c>
      <c r="K44" s="502">
        <v>0.10473730000000001</v>
      </c>
      <c r="L44" s="479">
        <v>1949252</v>
      </c>
      <c r="M44" s="479">
        <v>23.539619999999999</v>
      </c>
      <c r="N44" s="502">
        <v>0.19069729999999999</v>
      </c>
      <c r="O44" s="479">
        <v>10221705</v>
      </c>
      <c r="P44" s="481">
        <v>4.4889400000000004</v>
      </c>
    </row>
    <row r="45" spans="1:16" s="517" customFormat="1">
      <c r="A45" s="516"/>
      <c r="B45" s="282" t="s">
        <v>144</v>
      </c>
      <c r="C45" s="283" t="s">
        <v>145</v>
      </c>
      <c r="D45" s="283" t="s">
        <v>105</v>
      </c>
      <c r="E45" s="479">
        <v>657786</v>
      </c>
      <c r="F45" s="479">
        <v>20.275130000000001</v>
      </c>
      <c r="G45" s="479">
        <v>54317.588770000002</v>
      </c>
      <c r="H45" s="502">
        <v>0.50905840000000002</v>
      </c>
      <c r="I45" s="479">
        <v>49412</v>
      </c>
      <c r="J45" s="479">
        <v>1.5230399999999999</v>
      </c>
      <c r="K45" s="502">
        <v>5.8944200000000002E-2</v>
      </c>
      <c r="L45" s="479">
        <v>131087</v>
      </c>
      <c r="M45" s="479">
        <v>25.838699999999999</v>
      </c>
      <c r="N45" s="502">
        <v>0.15637519999999999</v>
      </c>
      <c r="O45" s="479">
        <v>838285</v>
      </c>
      <c r="P45" s="481">
        <v>4.0405300000000004</v>
      </c>
    </row>
    <row r="46" spans="1:16" s="517" customFormat="1">
      <c r="A46" s="516"/>
      <c r="B46" s="282" t="s">
        <v>146</v>
      </c>
      <c r="C46" s="283" t="s">
        <v>147</v>
      </c>
      <c r="D46" s="283" t="s">
        <v>105</v>
      </c>
      <c r="E46" s="479">
        <v>1937231</v>
      </c>
      <c r="F46" s="479">
        <v>14.00502</v>
      </c>
      <c r="G46" s="479">
        <v>49672.589740000003</v>
      </c>
      <c r="H46" s="502">
        <v>0.4981449</v>
      </c>
      <c r="I46" s="479">
        <v>244517</v>
      </c>
      <c r="J46" s="479">
        <v>1.7677099999999999</v>
      </c>
      <c r="K46" s="502">
        <v>8.9927800000000002E-2</v>
      </c>
      <c r="L46" s="479">
        <v>537290</v>
      </c>
      <c r="M46" s="479">
        <v>19.657019999999999</v>
      </c>
      <c r="N46" s="502">
        <v>0.197603</v>
      </c>
      <c r="O46" s="479">
        <v>2719038</v>
      </c>
      <c r="P46" s="481">
        <v>3.88429</v>
      </c>
    </row>
    <row r="47" spans="1:16" s="517" customFormat="1">
      <c r="A47" s="516"/>
      <c r="B47" s="282" t="s">
        <v>225</v>
      </c>
      <c r="C47" s="283" t="s">
        <v>226</v>
      </c>
      <c r="D47" s="283" t="s">
        <v>206</v>
      </c>
      <c r="E47" s="479">
        <v>267534</v>
      </c>
      <c r="F47" s="479">
        <v>46.222180000000002</v>
      </c>
      <c r="G47" s="479">
        <v>54822.540979999998</v>
      </c>
      <c r="H47" s="502">
        <v>0.62125209999999997</v>
      </c>
      <c r="I47" s="479">
        <v>17859</v>
      </c>
      <c r="J47" s="479">
        <v>3.0855199999999998</v>
      </c>
      <c r="K47" s="502">
        <v>5.4931199999999999E-2</v>
      </c>
      <c r="L47" s="479">
        <v>39723</v>
      </c>
      <c r="M47" s="479">
        <v>56.170699999999997</v>
      </c>
      <c r="N47" s="502">
        <v>0.122181</v>
      </c>
      <c r="O47" s="479">
        <v>325116</v>
      </c>
      <c r="P47" s="481">
        <v>6.8629899999999999</v>
      </c>
    </row>
    <row r="48" spans="1:16" s="517" customFormat="1">
      <c r="A48" s="516"/>
      <c r="B48" s="282" t="s">
        <v>148</v>
      </c>
      <c r="C48" s="283" t="s">
        <v>149</v>
      </c>
      <c r="D48" s="283" t="s">
        <v>105</v>
      </c>
      <c r="E48" s="479">
        <v>1331672</v>
      </c>
      <c r="F48" s="479">
        <v>21.03847</v>
      </c>
      <c r="G48" s="479">
        <v>78333.647060000003</v>
      </c>
      <c r="H48" s="502">
        <v>0.53090820000000005</v>
      </c>
      <c r="I48" s="479">
        <v>91542</v>
      </c>
      <c r="J48" s="479">
        <v>1.4462299999999999</v>
      </c>
      <c r="K48" s="502">
        <v>5.7064999999999998E-2</v>
      </c>
      <c r="L48" s="479">
        <v>180958</v>
      </c>
      <c r="M48" s="479">
        <v>25.34357</v>
      </c>
      <c r="N48" s="502">
        <v>0.1128046</v>
      </c>
      <c r="O48" s="479">
        <v>1604172</v>
      </c>
      <c r="P48" s="481">
        <v>2.85887</v>
      </c>
    </row>
    <row r="49" spans="1:16" s="517" customFormat="1">
      <c r="A49" s="516"/>
      <c r="B49" s="282" t="s">
        <v>150</v>
      </c>
      <c r="C49" s="283" t="s">
        <v>151</v>
      </c>
      <c r="D49" s="283" t="s">
        <v>105</v>
      </c>
      <c r="E49" s="479">
        <v>2917967</v>
      </c>
      <c r="F49" s="479">
        <v>24.554780000000001</v>
      </c>
      <c r="G49" s="479">
        <v>69791.126520000005</v>
      </c>
      <c r="H49" s="502">
        <v>0.51871869999999998</v>
      </c>
      <c r="I49" s="479">
        <v>500051</v>
      </c>
      <c r="J49" s="479">
        <v>4.2079399999999998</v>
      </c>
      <c r="K49" s="502">
        <v>0.13344629999999999</v>
      </c>
      <c r="L49" s="479">
        <v>329190</v>
      </c>
      <c r="M49" s="479">
        <v>31.532859999999999</v>
      </c>
      <c r="N49" s="502">
        <v>8.7849399999999994E-2</v>
      </c>
      <c r="O49" s="479">
        <v>3747208</v>
      </c>
      <c r="P49" s="481">
        <v>2.77014</v>
      </c>
    </row>
    <row r="50" spans="1:16" s="517" customFormat="1">
      <c r="A50" s="516"/>
      <c r="B50" s="282" t="s">
        <v>209</v>
      </c>
      <c r="C50" s="283" t="s">
        <v>210</v>
      </c>
      <c r="D50" s="283" t="s">
        <v>206</v>
      </c>
      <c r="E50" s="479">
        <v>1498303</v>
      </c>
      <c r="F50" s="479">
        <v>33.470410000000001</v>
      </c>
      <c r="G50" s="479">
        <v>54483.745450000002</v>
      </c>
      <c r="H50" s="502">
        <v>0.53884030000000005</v>
      </c>
      <c r="I50" s="479">
        <v>262085</v>
      </c>
      <c r="J50" s="479">
        <v>5.8546899999999997</v>
      </c>
      <c r="K50" s="502">
        <v>0.1226146</v>
      </c>
      <c r="L50" s="479">
        <v>377082</v>
      </c>
      <c r="M50" s="479">
        <v>47.748690000000003</v>
      </c>
      <c r="N50" s="502">
        <v>0.17641509999999999</v>
      </c>
      <c r="O50" s="479">
        <v>2137470</v>
      </c>
      <c r="P50" s="481">
        <v>8.4235900000000008</v>
      </c>
    </row>
    <row r="51" spans="1:16" s="517" customFormat="1">
      <c r="A51" s="516"/>
      <c r="B51" s="282" t="s">
        <v>211</v>
      </c>
      <c r="C51" s="283" t="s">
        <v>212</v>
      </c>
      <c r="D51" s="283" t="s">
        <v>206</v>
      </c>
      <c r="E51" s="479">
        <v>4221146</v>
      </c>
      <c r="F51" s="479">
        <v>36.205350000000003</v>
      </c>
      <c r="G51" s="479">
        <v>70646.794980000006</v>
      </c>
      <c r="H51" s="502">
        <v>0.54211790000000004</v>
      </c>
      <c r="I51" s="479">
        <v>460563</v>
      </c>
      <c r="J51" s="479">
        <v>3.95031</v>
      </c>
      <c r="K51" s="502">
        <v>8.4132200000000004E-2</v>
      </c>
      <c r="L51" s="479">
        <v>792567</v>
      </c>
      <c r="M51" s="479">
        <v>46.953620000000001</v>
      </c>
      <c r="N51" s="502">
        <v>0.1447802</v>
      </c>
      <c r="O51" s="479">
        <v>5474276</v>
      </c>
      <c r="P51" s="481">
        <v>6.7979599999999998</v>
      </c>
    </row>
    <row r="52" spans="1:16" s="517" customFormat="1">
      <c r="A52" s="516"/>
      <c r="B52" s="282" t="s">
        <v>241</v>
      </c>
      <c r="C52" s="283" t="s">
        <v>242</v>
      </c>
      <c r="D52" s="283" t="s">
        <v>206</v>
      </c>
      <c r="E52" s="479">
        <v>679687</v>
      </c>
      <c r="F52" s="479">
        <v>23.273759999999999</v>
      </c>
      <c r="G52" s="479">
        <v>65989.029129999995</v>
      </c>
      <c r="H52" s="502">
        <v>0.58252479999999995</v>
      </c>
      <c r="I52" s="479">
        <v>54390</v>
      </c>
      <c r="J52" s="479">
        <v>1.86242</v>
      </c>
      <c r="K52" s="502">
        <v>6.3339000000000006E-2</v>
      </c>
      <c r="L52" s="479">
        <v>124635</v>
      </c>
      <c r="M52" s="479">
        <v>29.403919999999999</v>
      </c>
      <c r="N52" s="502">
        <v>0.14514179999999999</v>
      </c>
      <c r="O52" s="479">
        <v>858712</v>
      </c>
      <c r="P52" s="481">
        <v>4.2677399999999999</v>
      </c>
    </row>
    <row r="53" spans="1:16" s="517" customFormat="1">
      <c r="A53" s="516"/>
      <c r="B53" s="282" t="s">
        <v>152</v>
      </c>
      <c r="C53" s="283" t="s">
        <v>153</v>
      </c>
      <c r="D53" s="283" t="s">
        <v>105</v>
      </c>
      <c r="E53" s="479">
        <v>2081562</v>
      </c>
      <c r="F53" s="479">
        <v>14.56667</v>
      </c>
      <c r="G53" s="479">
        <v>65355.164839999998</v>
      </c>
      <c r="H53" s="502">
        <v>0.53884460000000001</v>
      </c>
      <c r="I53" s="479">
        <v>345203</v>
      </c>
      <c r="J53" s="479">
        <v>2.4157099999999998</v>
      </c>
      <c r="K53" s="502">
        <v>0.13065850000000001</v>
      </c>
      <c r="L53" s="479">
        <v>215260</v>
      </c>
      <c r="M53" s="479">
        <v>18.488759999999999</v>
      </c>
      <c r="N53" s="502">
        <v>8.1475400000000003E-2</v>
      </c>
      <c r="O53" s="479">
        <v>2642025</v>
      </c>
      <c r="P53" s="481">
        <v>1.5063800000000001</v>
      </c>
    </row>
    <row r="54" spans="1:16" s="517" customFormat="1">
      <c r="A54" s="516"/>
      <c r="B54" s="282" t="s">
        <v>221</v>
      </c>
      <c r="C54" s="283" t="s">
        <v>222</v>
      </c>
      <c r="D54" s="283" t="s">
        <v>206</v>
      </c>
      <c r="E54" s="479">
        <v>479776</v>
      </c>
      <c r="F54" s="479">
        <v>41.748690000000003</v>
      </c>
      <c r="G54" s="479">
        <v>58154.666669999999</v>
      </c>
      <c r="H54" s="502">
        <v>0.43582019999999999</v>
      </c>
      <c r="I54" s="479">
        <v>111912</v>
      </c>
      <c r="J54" s="479">
        <v>9.7382500000000007</v>
      </c>
      <c r="K54" s="502">
        <v>0.1497038</v>
      </c>
      <c r="L54" s="479">
        <v>155868</v>
      </c>
      <c r="M54" s="479">
        <v>65.050120000000007</v>
      </c>
      <c r="N54" s="502">
        <v>0.20850340000000001</v>
      </c>
      <c r="O54" s="479">
        <v>747556</v>
      </c>
      <c r="P54" s="481">
        <v>13.56317</v>
      </c>
    </row>
    <row r="55" spans="1:16" s="517" customFormat="1">
      <c r="A55" s="516"/>
      <c r="B55" s="282" t="s">
        <v>156</v>
      </c>
      <c r="C55" s="283" t="s">
        <v>157</v>
      </c>
      <c r="D55" s="283" t="s">
        <v>105</v>
      </c>
      <c r="E55" s="479">
        <v>620639</v>
      </c>
      <c r="F55" s="479">
        <v>9.4540400000000009</v>
      </c>
      <c r="G55" s="479">
        <v>47741.461539999997</v>
      </c>
      <c r="H55" s="502">
        <v>0.5621642</v>
      </c>
      <c r="I55" s="479">
        <v>55817</v>
      </c>
      <c r="J55" s="479">
        <v>0.85024999999999995</v>
      </c>
      <c r="K55" s="502">
        <v>6.6463999999999995E-2</v>
      </c>
      <c r="L55" s="479">
        <v>163352</v>
      </c>
      <c r="M55" s="479">
        <v>12.792590000000001</v>
      </c>
      <c r="N55" s="502">
        <v>0.19451109999999999</v>
      </c>
      <c r="O55" s="479">
        <v>839808</v>
      </c>
      <c r="P55" s="481">
        <v>2.4883000000000002</v>
      </c>
    </row>
    <row r="56" spans="1:16" s="517" customFormat="1">
      <c r="A56" s="516"/>
      <c r="B56" s="282" t="s">
        <v>233</v>
      </c>
      <c r="C56" s="283" t="s">
        <v>234</v>
      </c>
      <c r="D56" s="283" t="s">
        <v>105</v>
      </c>
      <c r="E56" s="479">
        <v>1514911</v>
      </c>
      <c r="F56" s="479">
        <v>16.436050000000002</v>
      </c>
      <c r="G56" s="479">
        <v>56632.18692</v>
      </c>
      <c r="H56" s="502">
        <v>0.4187534</v>
      </c>
      <c r="I56" s="479">
        <v>367534</v>
      </c>
      <c r="J56" s="479">
        <v>3.9875699999999998</v>
      </c>
      <c r="K56" s="502">
        <v>0.14389399999999999</v>
      </c>
      <c r="L56" s="479">
        <v>671755</v>
      </c>
      <c r="M56" s="479">
        <v>27.711839999999999</v>
      </c>
      <c r="N56" s="502">
        <v>0.26300020000000002</v>
      </c>
      <c r="O56" s="479">
        <v>2554200</v>
      </c>
      <c r="P56" s="481">
        <v>7.2882199999999999</v>
      </c>
    </row>
    <row r="57" spans="1:16" s="517" customFormat="1">
      <c r="A57" s="516"/>
      <c r="B57" s="282" t="s">
        <v>158</v>
      </c>
      <c r="C57" s="283" t="s">
        <v>159</v>
      </c>
      <c r="D57" s="283" t="s">
        <v>105</v>
      </c>
      <c r="E57" s="479">
        <v>438990</v>
      </c>
      <c r="F57" s="479">
        <v>20.56352</v>
      </c>
      <c r="G57" s="479">
        <v>45256.701029999997</v>
      </c>
      <c r="H57" s="502">
        <v>0.51558280000000001</v>
      </c>
      <c r="I57" s="479">
        <v>64903</v>
      </c>
      <c r="J57" s="479">
        <v>3.0402399999999998</v>
      </c>
      <c r="K57" s="502">
        <v>0.10593610000000001</v>
      </c>
      <c r="L57" s="479">
        <v>108769</v>
      </c>
      <c r="M57" s="479">
        <v>28.698799999999999</v>
      </c>
      <c r="N57" s="502">
        <v>0.1775351</v>
      </c>
      <c r="O57" s="479">
        <v>612662</v>
      </c>
      <c r="P57" s="481">
        <v>5.09504</v>
      </c>
    </row>
    <row r="58" spans="1:16" s="517" customFormat="1">
      <c r="A58" s="516"/>
      <c r="B58" s="282" t="s">
        <v>160</v>
      </c>
      <c r="C58" s="283" t="s">
        <v>161</v>
      </c>
      <c r="D58" s="283" t="s">
        <v>105</v>
      </c>
      <c r="E58" s="479">
        <v>622979</v>
      </c>
      <c r="F58" s="479">
        <v>14.04086</v>
      </c>
      <c r="G58" s="479">
        <v>40770.876960000001</v>
      </c>
      <c r="H58" s="502">
        <v>0.5438712</v>
      </c>
      <c r="I58" s="479">
        <v>83475</v>
      </c>
      <c r="J58" s="479">
        <v>1.8813800000000001</v>
      </c>
      <c r="K58" s="502">
        <v>0.10252509999999999</v>
      </c>
      <c r="L58" s="479">
        <v>107737</v>
      </c>
      <c r="M58" s="479">
        <v>18.350449999999999</v>
      </c>
      <c r="N58" s="502">
        <v>0.132324</v>
      </c>
      <c r="O58" s="479">
        <v>814191</v>
      </c>
      <c r="P58" s="481">
        <v>2.4281999999999999</v>
      </c>
    </row>
    <row r="59" spans="1:16" s="517" customFormat="1">
      <c r="A59" s="516"/>
      <c r="B59" s="282" t="s">
        <v>213</v>
      </c>
      <c r="C59" s="283" t="s">
        <v>214</v>
      </c>
      <c r="D59" s="283" t="s">
        <v>206</v>
      </c>
      <c r="E59" s="479">
        <v>2294997</v>
      </c>
      <c r="F59" s="479">
        <v>41.737079999999999</v>
      </c>
      <c r="G59" s="479">
        <v>66792.694990000004</v>
      </c>
      <c r="H59" s="502">
        <v>0.46770230000000002</v>
      </c>
      <c r="I59" s="479">
        <v>441753</v>
      </c>
      <c r="J59" s="479">
        <v>8.0337700000000005</v>
      </c>
      <c r="K59" s="502">
        <v>0.12597120000000001</v>
      </c>
      <c r="L59" s="479">
        <v>770028</v>
      </c>
      <c r="M59" s="479">
        <v>63.77467</v>
      </c>
      <c r="N59" s="502">
        <v>0.21958279999999999</v>
      </c>
      <c r="O59" s="479">
        <v>3506778</v>
      </c>
      <c r="P59" s="481">
        <v>14.003819999999999</v>
      </c>
    </row>
    <row r="60" spans="1:16" s="517" customFormat="1">
      <c r="A60" s="516"/>
      <c r="B60" s="282" t="s">
        <v>93</v>
      </c>
      <c r="C60" s="283" t="s">
        <v>94</v>
      </c>
      <c r="D60" s="283" t="s">
        <v>80</v>
      </c>
      <c r="E60" s="479">
        <v>865003</v>
      </c>
      <c r="F60" s="479">
        <v>17.892669999999999</v>
      </c>
      <c r="G60" s="479">
        <v>45646.596310000001</v>
      </c>
      <c r="H60" s="502">
        <v>0.48225289999999998</v>
      </c>
      <c r="I60" s="479">
        <v>106299</v>
      </c>
      <c r="J60" s="479">
        <v>2.1987999999999999</v>
      </c>
      <c r="K60" s="502">
        <v>8.6322700000000002E-2</v>
      </c>
      <c r="L60" s="479">
        <v>260112</v>
      </c>
      <c r="M60" s="479">
        <v>25.471910000000001</v>
      </c>
      <c r="N60" s="502">
        <v>0.21123030000000001</v>
      </c>
      <c r="O60" s="479">
        <v>1231414</v>
      </c>
      <c r="P60" s="481">
        <v>5.3804400000000001</v>
      </c>
    </row>
    <row r="61" spans="1:16" s="517" customFormat="1">
      <c r="A61" s="516"/>
      <c r="B61" s="282" t="s">
        <v>95</v>
      </c>
      <c r="C61" s="283" t="s">
        <v>96</v>
      </c>
      <c r="D61" s="283" t="s">
        <v>80</v>
      </c>
      <c r="E61" s="479">
        <v>1366813</v>
      </c>
      <c r="F61" s="479">
        <v>16.424489999999999</v>
      </c>
      <c r="G61" s="479">
        <v>43836.209110000003</v>
      </c>
      <c r="H61" s="502">
        <v>0.47796420000000001</v>
      </c>
      <c r="I61" s="479">
        <v>143098</v>
      </c>
      <c r="J61" s="479">
        <v>1.71956</v>
      </c>
      <c r="K61" s="502">
        <v>6.4322500000000005E-2</v>
      </c>
      <c r="L61" s="479">
        <v>714785</v>
      </c>
      <c r="M61" s="479">
        <v>26.733350000000002</v>
      </c>
      <c r="N61" s="502">
        <v>0.32129560000000001</v>
      </c>
      <c r="O61" s="479">
        <v>2224696</v>
      </c>
      <c r="P61" s="481">
        <v>8.5893099999999993</v>
      </c>
    </row>
    <row r="62" spans="1:16" s="517" customFormat="1">
      <c r="A62" s="516"/>
      <c r="B62" s="282" t="s">
        <v>166</v>
      </c>
      <c r="C62" s="283" t="s">
        <v>167</v>
      </c>
      <c r="D62" s="283" t="s">
        <v>105</v>
      </c>
      <c r="E62" s="479">
        <v>4205802</v>
      </c>
      <c r="F62" s="479">
        <v>17.858879999999999</v>
      </c>
      <c r="G62" s="479">
        <v>73811.898910000004</v>
      </c>
      <c r="H62" s="502">
        <v>0.56128109999999998</v>
      </c>
      <c r="I62" s="479">
        <v>698980</v>
      </c>
      <c r="J62" s="479">
        <v>2.9680399999999998</v>
      </c>
      <c r="K62" s="502">
        <v>0.12735079999999999</v>
      </c>
      <c r="L62" s="479">
        <v>583837</v>
      </c>
      <c r="M62" s="479">
        <v>23.306039999999999</v>
      </c>
      <c r="N62" s="502">
        <v>0.1063723</v>
      </c>
      <c r="O62" s="479">
        <v>5488619</v>
      </c>
      <c r="P62" s="481">
        <v>2.47912</v>
      </c>
    </row>
    <row r="63" spans="1:16" s="517" customFormat="1">
      <c r="A63" s="516"/>
      <c r="B63" s="282" t="s">
        <v>97</v>
      </c>
      <c r="C63" s="283" t="s">
        <v>98</v>
      </c>
      <c r="D63" s="283" t="s">
        <v>80</v>
      </c>
      <c r="E63" s="479">
        <v>2020227</v>
      </c>
      <c r="F63" s="479">
        <v>12.233420000000001</v>
      </c>
      <c r="G63" s="479">
        <v>41922.120770000001</v>
      </c>
      <c r="H63" s="502">
        <v>0.54935239999999996</v>
      </c>
      <c r="I63" s="479">
        <v>87964</v>
      </c>
      <c r="J63" s="479">
        <v>0.53266000000000002</v>
      </c>
      <c r="K63" s="502">
        <v>3.4462600000000003E-2</v>
      </c>
      <c r="L63" s="479">
        <v>444260</v>
      </c>
      <c r="M63" s="479">
        <v>15.456289999999999</v>
      </c>
      <c r="N63" s="502">
        <v>0.17405229999999999</v>
      </c>
      <c r="O63" s="479">
        <v>2552451</v>
      </c>
      <c r="P63" s="481">
        <v>2.6901999999999999</v>
      </c>
    </row>
    <row r="64" spans="1:16" s="517" customFormat="1">
      <c r="A64" s="516"/>
      <c r="B64" s="282" t="s">
        <v>168</v>
      </c>
      <c r="C64" s="283" t="s">
        <v>169</v>
      </c>
      <c r="D64" s="283" t="s">
        <v>105</v>
      </c>
      <c r="E64" s="479">
        <v>1616315</v>
      </c>
      <c r="F64" s="479">
        <v>7.7153999999999998</v>
      </c>
      <c r="G64" s="479">
        <v>40407.875</v>
      </c>
      <c r="H64" s="502">
        <v>0.50545450000000003</v>
      </c>
      <c r="I64" s="479">
        <v>227388</v>
      </c>
      <c r="J64" s="479">
        <v>1.0854299999999999</v>
      </c>
      <c r="K64" s="502">
        <v>0.1048877</v>
      </c>
      <c r="L64" s="479">
        <v>324215</v>
      </c>
      <c r="M64" s="479">
        <v>10.34845</v>
      </c>
      <c r="N64" s="502">
        <v>0.1495513</v>
      </c>
      <c r="O64" s="479">
        <v>2167918</v>
      </c>
      <c r="P64" s="481">
        <v>1.54762</v>
      </c>
    </row>
    <row r="65" spans="1:16" s="517" customFormat="1">
      <c r="A65" s="516"/>
      <c r="B65" s="282" t="s">
        <v>237</v>
      </c>
      <c r="C65" s="283" t="s">
        <v>238</v>
      </c>
      <c r="D65" s="283" t="s">
        <v>105</v>
      </c>
      <c r="E65" s="479">
        <v>1961341</v>
      </c>
      <c r="F65" s="479">
        <v>21.929860000000001</v>
      </c>
      <c r="G65" s="479">
        <v>62008.883970000003</v>
      </c>
      <c r="H65" s="502">
        <v>0.56903669999999995</v>
      </c>
      <c r="I65" s="479">
        <v>358524</v>
      </c>
      <c r="J65" s="479">
        <v>4.00868</v>
      </c>
      <c r="K65" s="502">
        <v>0.1455082</v>
      </c>
      <c r="L65" s="479">
        <v>144078</v>
      </c>
      <c r="M65" s="479">
        <v>27.549479999999999</v>
      </c>
      <c r="N65" s="502">
        <v>5.8474600000000002E-2</v>
      </c>
      <c r="O65" s="479">
        <v>2463943</v>
      </c>
      <c r="P65" s="481">
        <v>1.61094</v>
      </c>
    </row>
    <row r="66" spans="1:16" s="517" customFormat="1">
      <c r="A66" s="516"/>
      <c r="B66" s="282" t="s">
        <v>170</v>
      </c>
      <c r="C66" s="283" t="s">
        <v>171</v>
      </c>
      <c r="D66" s="283" t="s">
        <v>105</v>
      </c>
      <c r="E66" s="479">
        <v>831948</v>
      </c>
      <c r="F66" s="479">
        <v>12.80491</v>
      </c>
      <c r="G66" s="479">
        <v>60726.131390000002</v>
      </c>
      <c r="H66" s="502">
        <v>0.64120189999999999</v>
      </c>
      <c r="I66" s="479">
        <v>81021</v>
      </c>
      <c r="J66" s="479">
        <v>1.2470300000000001</v>
      </c>
      <c r="K66" s="502">
        <v>8.1921999999999995E-2</v>
      </c>
      <c r="L66" s="479">
        <v>76033</v>
      </c>
      <c r="M66" s="479">
        <v>15.22221</v>
      </c>
      <c r="N66" s="502">
        <v>7.6878500000000002E-2</v>
      </c>
      <c r="O66" s="479">
        <v>989002</v>
      </c>
      <c r="P66" s="481">
        <v>1.1702600000000001</v>
      </c>
    </row>
    <row r="67" spans="1:16" s="517" customFormat="1">
      <c r="A67" s="516"/>
      <c r="B67" s="282" t="s">
        <v>196</v>
      </c>
      <c r="C67" s="283" t="s">
        <v>197</v>
      </c>
      <c r="D67" s="283" t="s">
        <v>105</v>
      </c>
      <c r="E67" s="479">
        <v>630453</v>
      </c>
      <c r="F67" s="479">
        <v>15.26595</v>
      </c>
      <c r="G67" s="479">
        <v>42030.2</v>
      </c>
      <c r="H67" s="502">
        <v>0.41136790000000001</v>
      </c>
      <c r="I67" s="479">
        <v>70024</v>
      </c>
      <c r="J67" s="479">
        <v>1.6955800000000001</v>
      </c>
      <c r="K67" s="502">
        <v>5.6872899999999997E-2</v>
      </c>
      <c r="L67" s="479">
        <v>530759</v>
      </c>
      <c r="M67" s="479">
        <v>29.81345</v>
      </c>
      <c r="N67" s="502">
        <v>0.43107820000000002</v>
      </c>
      <c r="O67" s="479">
        <v>1231236</v>
      </c>
      <c r="P67" s="481">
        <v>12.851929999999999</v>
      </c>
    </row>
    <row r="68" spans="1:16" s="517" customFormat="1">
      <c r="A68" s="516"/>
      <c r="B68" s="282" t="s">
        <v>239</v>
      </c>
      <c r="C68" s="283" t="s">
        <v>240</v>
      </c>
      <c r="D68" s="283" t="s">
        <v>105</v>
      </c>
      <c r="E68" s="479">
        <v>534084</v>
      </c>
      <c r="F68" s="479">
        <v>13.63016</v>
      </c>
      <c r="G68" s="479">
        <v>76188.873040000006</v>
      </c>
      <c r="H68" s="502">
        <v>0.55144000000000004</v>
      </c>
      <c r="I68" s="479">
        <v>89900</v>
      </c>
      <c r="J68" s="479">
        <v>2.2942999999999998</v>
      </c>
      <c r="K68" s="502">
        <v>0.13852719999999999</v>
      </c>
      <c r="L68" s="479">
        <v>24986</v>
      </c>
      <c r="M68" s="479">
        <v>16.56212</v>
      </c>
      <c r="N68" s="502">
        <v>3.8501000000000001E-2</v>
      </c>
      <c r="O68" s="479">
        <v>648970</v>
      </c>
      <c r="P68" s="481">
        <v>0.63766</v>
      </c>
    </row>
    <row r="69" spans="1:16" s="517" customFormat="1">
      <c r="A69" s="516"/>
      <c r="B69" s="282" t="s">
        <v>99</v>
      </c>
      <c r="C69" s="283" t="s">
        <v>100</v>
      </c>
      <c r="D69" s="283" t="s">
        <v>80</v>
      </c>
      <c r="E69" s="479">
        <v>859865</v>
      </c>
      <c r="F69" s="479">
        <v>21.06222</v>
      </c>
      <c r="G69" s="479">
        <v>41299.951970000002</v>
      </c>
      <c r="H69" s="502">
        <v>0.52006160000000001</v>
      </c>
      <c r="I69" s="479">
        <v>72285</v>
      </c>
      <c r="J69" s="479">
        <v>1.77061</v>
      </c>
      <c r="K69" s="502">
        <v>5.8138599999999999E-2</v>
      </c>
      <c r="L69" s="479">
        <v>311172</v>
      </c>
      <c r="M69" s="479">
        <v>30.454920000000001</v>
      </c>
      <c r="N69" s="502">
        <v>0.25027470000000002</v>
      </c>
      <c r="O69" s="479">
        <v>1243322</v>
      </c>
      <c r="P69" s="481">
        <v>7.62209</v>
      </c>
    </row>
    <row r="70" spans="1:16" s="517" customFormat="1">
      <c r="A70" s="516"/>
      <c r="B70" s="282" t="s">
        <v>174</v>
      </c>
      <c r="C70" s="283" t="s">
        <v>175</v>
      </c>
      <c r="D70" s="283" t="s">
        <v>105</v>
      </c>
      <c r="E70" s="479">
        <v>542253</v>
      </c>
      <c r="F70" s="479">
        <v>27.723960000000002</v>
      </c>
      <c r="G70" s="479">
        <v>50868.011259999999</v>
      </c>
      <c r="H70" s="502">
        <v>0.56093249999999995</v>
      </c>
      <c r="I70" s="479">
        <v>73408</v>
      </c>
      <c r="J70" s="479">
        <v>3.7531599999999998</v>
      </c>
      <c r="K70" s="502">
        <v>9.9633299999999994E-2</v>
      </c>
      <c r="L70" s="479">
        <v>121121</v>
      </c>
      <c r="M70" s="479">
        <v>37.669719999999998</v>
      </c>
      <c r="N70" s="502">
        <v>0.16439190000000001</v>
      </c>
      <c r="O70" s="479">
        <v>736782</v>
      </c>
      <c r="P70" s="481">
        <v>6.1925999999999997</v>
      </c>
    </row>
    <row r="71" spans="1:16" s="517" customFormat="1">
      <c r="A71" s="516"/>
      <c r="B71" s="282" t="s">
        <v>154</v>
      </c>
      <c r="C71" s="283" t="s">
        <v>155</v>
      </c>
      <c r="D71" s="283" t="s">
        <v>105</v>
      </c>
      <c r="E71" s="479">
        <v>876642</v>
      </c>
      <c r="F71" s="479">
        <v>4.2885999999999997</v>
      </c>
      <c r="G71" s="479">
        <v>41744.85714</v>
      </c>
      <c r="H71" s="502">
        <v>0.44431949999999998</v>
      </c>
      <c r="I71" s="479">
        <v>89500</v>
      </c>
      <c r="J71" s="479">
        <v>0.43784000000000001</v>
      </c>
      <c r="K71" s="502">
        <v>7.9167600000000005E-2</v>
      </c>
      <c r="L71" s="479">
        <v>164371</v>
      </c>
      <c r="M71" s="479">
        <v>5.5305600000000004</v>
      </c>
      <c r="N71" s="502">
        <v>0.1453951</v>
      </c>
      <c r="O71" s="479">
        <v>1130513</v>
      </c>
      <c r="P71" s="481">
        <v>0.80411999999999995</v>
      </c>
    </row>
    <row r="72" spans="1:16" s="517" customFormat="1">
      <c r="A72" s="516"/>
      <c r="B72" s="282" t="s">
        <v>176</v>
      </c>
      <c r="C72" s="283" t="s">
        <v>177</v>
      </c>
      <c r="D72" s="283" t="s">
        <v>105</v>
      </c>
      <c r="E72" s="479">
        <v>3094333</v>
      </c>
      <c r="F72" s="479">
        <v>21.365570000000002</v>
      </c>
      <c r="G72" s="479">
        <v>63800.680410000001</v>
      </c>
      <c r="H72" s="502">
        <v>0.56348540000000003</v>
      </c>
      <c r="I72" s="479">
        <v>294799</v>
      </c>
      <c r="J72" s="479">
        <v>2.0355099999999999</v>
      </c>
      <c r="K72" s="502">
        <v>7.2896900000000001E-2</v>
      </c>
      <c r="L72" s="479">
        <v>654921</v>
      </c>
      <c r="M72" s="479">
        <v>27.92314</v>
      </c>
      <c r="N72" s="502">
        <v>0.1619467</v>
      </c>
      <c r="O72" s="479">
        <v>4044053</v>
      </c>
      <c r="P72" s="481">
        <v>4.5220599999999997</v>
      </c>
    </row>
    <row r="73" spans="1:16" s="517" customFormat="1">
      <c r="A73" s="516"/>
      <c r="B73" s="282" t="s">
        <v>215</v>
      </c>
      <c r="C73" s="283" t="s">
        <v>216</v>
      </c>
      <c r="D73" s="283" t="s">
        <v>206</v>
      </c>
      <c r="E73" s="479">
        <v>172367</v>
      </c>
      <c r="F73" s="479">
        <v>11.640129999999999</v>
      </c>
      <c r="G73" s="479">
        <v>57455.666669999999</v>
      </c>
      <c r="H73" s="502">
        <v>0.49609589999999998</v>
      </c>
      <c r="I73" s="479">
        <v>19052</v>
      </c>
      <c r="J73" s="479">
        <v>1.2866</v>
      </c>
      <c r="K73" s="502">
        <v>7.3754299999999995E-2</v>
      </c>
      <c r="L73" s="479">
        <v>66898</v>
      </c>
      <c r="M73" s="479">
        <v>17.444420000000001</v>
      </c>
      <c r="N73" s="502">
        <v>0.2589764</v>
      </c>
      <c r="O73" s="479">
        <v>258317</v>
      </c>
      <c r="P73" s="481">
        <v>4.51769</v>
      </c>
    </row>
    <row r="74" spans="1:16" s="517" customFormat="1">
      <c r="A74" s="516"/>
      <c r="B74" s="282" t="s">
        <v>178</v>
      </c>
      <c r="C74" s="283" t="s">
        <v>179</v>
      </c>
      <c r="D74" s="283" t="s">
        <v>105</v>
      </c>
      <c r="E74" s="479">
        <v>1056494</v>
      </c>
      <c r="F74" s="479">
        <v>9.0725099999999994</v>
      </c>
      <c r="G74" s="479">
        <v>54179.179490000002</v>
      </c>
      <c r="H74" s="502">
        <v>0.49012450000000002</v>
      </c>
      <c r="I74" s="479">
        <v>82147</v>
      </c>
      <c r="J74" s="479">
        <v>0.70543</v>
      </c>
      <c r="K74" s="502">
        <v>5.5186800000000001E-2</v>
      </c>
      <c r="L74" s="479">
        <v>349885</v>
      </c>
      <c r="M74" s="479">
        <v>12.78253</v>
      </c>
      <c r="N74" s="502">
        <v>0.23505470000000001</v>
      </c>
      <c r="O74" s="479">
        <v>1488526</v>
      </c>
      <c r="P74" s="481">
        <v>3.0045899999999999</v>
      </c>
    </row>
    <row r="75" spans="1:16" s="517" customFormat="1">
      <c r="A75" s="516"/>
      <c r="B75" s="282" t="s">
        <v>180</v>
      </c>
      <c r="C75" s="283" t="s">
        <v>181</v>
      </c>
      <c r="D75" s="283" t="s">
        <v>105</v>
      </c>
      <c r="E75" s="479">
        <v>1630088</v>
      </c>
      <c r="F75" s="479">
        <v>17.786210000000001</v>
      </c>
      <c r="G75" s="479">
        <v>60733.532039999998</v>
      </c>
      <c r="H75" s="502">
        <v>0.52118690000000001</v>
      </c>
      <c r="I75" s="479">
        <v>228892</v>
      </c>
      <c r="J75" s="479">
        <v>2.4974799999999999</v>
      </c>
      <c r="K75" s="502">
        <v>0.1039696</v>
      </c>
      <c r="L75" s="479">
        <v>342549</v>
      </c>
      <c r="M75" s="479">
        <v>24.02131</v>
      </c>
      <c r="N75" s="502">
        <v>0.15559600000000001</v>
      </c>
      <c r="O75" s="479">
        <v>2201529</v>
      </c>
      <c r="P75" s="481">
        <v>3.7376200000000002</v>
      </c>
    </row>
    <row r="76" spans="1:16" s="517" customFormat="1">
      <c r="A76" s="516"/>
      <c r="B76" s="282" t="s">
        <v>182</v>
      </c>
      <c r="C76" s="283" t="s">
        <v>183</v>
      </c>
      <c r="D76" s="283" t="s">
        <v>105</v>
      </c>
      <c r="E76" s="479">
        <v>2897089</v>
      </c>
      <c r="F76" s="479">
        <v>19.222429999999999</v>
      </c>
      <c r="G76" s="479">
        <v>56594.823210000002</v>
      </c>
      <c r="H76" s="502">
        <v>0.5370298</v>
      </c>
      <c r="I76" s="479">
        <v>185366</v>
      </c>
      <c r="J76" s="479">
        <v>1.2299199999999999</v>
      </c>
      <c r="K76" s="502">
        <v>4.9872300000000001E-2</v>
      </c>
      <c r="L76" s="479">
        <v>634359</v>
      </c>
      <c r="M76" s="479">
        <v>24.661370000000002</v>
      </c>
      <c r="N76" s="502">
        <v>0.17067280000000001</v>
      </c>
      <c r="O76" s="479">
        <v>3716814</v>
      </c>
      <c r="P76" s="481">
        <v>4.2090300000000003</v>
      </c>
    </row>
    <row r="77" spans="1:16" s="517" customFormat="1">
      <c r="A77" s="516"/>
      <c r="B77" s="282" t="s">
        <v>184</v>
      </c>
      <c r="C77" s="283" t="s">
        <v>185</v>
      </c>
      <c r="D77" s="283" t="s">
        <v>105</v>
      </c>
      <c r="E77" s="479">
        <v>621692</v>
      </c>
      <c r="F77" s="479">
        <v>9.6873000000000005</v>
      </c>
      <c r="G77" s="479">
        <v>56517.454550000002</v>
      </c>
      <c r="H77" s="502">
        <v>0.54940900000000004</v>
      </c>
      <c r="I77" s="479">
        <v>72399</v>
      </c>
      <c r="J77" s="479">
        <v>1.1281300000000001</v>
      </c>
      <c r="K77" s="502">
        <v>9.18905E-2</v>
      </c>
      <c r="L77" s="479">
        <v>93792</v>
      </c>
      <c r="M77" s="479">
        <v>12.276910000000001</v>
      </c>
      <c r="N77" s="502">
        <v>0.1190431</v>
      </c>
      <c r="O77" s="479">
        <v>787883</v>
      </c>
      <c r="P77" s="481">
        <v>1.4614799999999999</v>
      </c>
    </row>
    <row r="78" spans="1:16" s="517" customFormat="1">
      <c r="A78" s="516"/>
      <c r="B78" s="282" t="s">
        <v>186</v>
      </c>
      <c r="C78" s="283" t="s">
        <v>187</v>
      </c>
      <c r="D78" s="283" t="s">
        <v>105</v>
      </c>
      <c r="E78" s="479">
        <v>611177</v>
      </c>
      <c r="F78" s="479">
        <v>10.3628</v>
      </c>
      <c r="G78" s="479">
        <v>53145.826090000002</v>
      </c>
      <c r="H78" s="502">
        <v>0.50456699999999999</v>
      </c>
      <c r="I78" s="479">
        <v>84949</v>
      </c>
      <c r="J78" s="479">
        <v>1.44035</v>
      </c>
      <c r="K78" s="502">
        <v>9.5876699999999995E-2</v>
      </c>
      <c r="L78" s="479">
        <v>189897</v>
      </c>
      <c r="M78" s="479">
        <v>15.02294</v>
      </c>
      <c r="N78" s="502">
        <v>0.21432509999999999</v>
      </c>
      <c r="O78" s="479">
        <v>886023</v>
      </c>
      <c r="P78" s="481">
        <v>3.2197900000000002</v>
      </c>
    </row>
    <row r="79" spans="1:16" s="517" customFormat="1">
      <c r="A79" s="516"/>
      <c r="B79" s="282" t="s">
        <v>101</v>
      </c>
      <c r="C79" s="283" t="s">
        <v>102</v>
      </c>
      <c r="D79" s="283" t="s">
        <v>80</v>
      </c>
      <c r="E79" s="479">
        <v>2276946</v>
      </c>
      <c r="F79" s="479">
        <v>10.56803</v>
      </c>
      <c r="G79" s="479">
        <v>48067.25776</v>
      </c>
      <c r="H79" s="502">
        <v>0.48474889999999998</v>
      </c>
      <c r="I79" s="479">
        <v>211039</v>
      </c>
      <c r="J79" s="479">
        <v>0.97950000000000004</v>
      </c>
      <c r="K79" s="502">
        <v>6.6126299999999999E-2</v>
      </c>
      <c r="L79" s="479">
        <v>703467</v>
      </c>
      <c r="M79" s="479">
        <v>14.81255</v>
      </c>
      <c r="N79" s="502">
        <v>0.22042220000000001</v>
      </c>
      <c r="O79" s="479">
        <v>3191452</v>
      </c>
      <c r="P79" s="481">
        <v>3.2650100000000002</v>
      </c>
    </row>
    <row r="80" spans="1:16" s="517" customFormat="1">
      <c r="A80" s="516"/>
      <c r="B80" s="282" t="s">
        <v>188</v>
      </c>
      <c r="C80" s="283" t="s">
        <v>189</v>
      </c>
      <c r="D80" s="283" t="s">
        <v>105</v>
      </c>
      <c r="E80" s="479">
        <v>362785</v>
      </c>
      <c r="F80" s="479">
        <v>10.79621</v>
      </c>
      <c r="G80" s="479">
        <v>51826.428569999996</v>
      </c>
      <c r="H80" s="502">
        <v>0.53363570000000005</v>
      </c>
      <c r="I80" s="479">
        <v>65847</v>
      </c>
      <c r="J80" s="479">
        <v>1.95956</v>
      </c>
      <c r="K80" s="502">
        <v>0.13607</v>
      </c>
      <c r="L80" s="479">
        <v>55288</v>
      </c>
      <c r="M80" s="479">
        <v>14.4011</v>
      </c>
      <c r="N80" s="502">
        <v>0.1142503</v>
      </c>
      <c r="O80" s="479">
        <v>483920</v>
      </c>
      <c r="P80" s="481">
        <v>1.64533</v>
      </c>
    </row>
    <row r="81" spans="1:16" s="517" customFormat="1">
      <c r="A81" s="516"/>
      <c r="B81" s="282" t="s">
        <v>172</v>
      </c>
      <c r="C81" s="283" t="s">
        <v>173</v>
      </c>
      <c r="D81" s="283" t="s">
        <v>105</v>
      </c>
      <c r="E81" s="479">
        <v>1541286</v>
      </c>
      <c r="F81" s="479">
        <v>9.1198200000000007</v>
      </c>
      <c r="G81" s="479">
        <v>54385.53282</v>
      </c>
      <c r="H81" s="502">
        <v>0.47018690000000002</v>
      </c>
      <c r="I81" s="479">
        <v>320412</v>
      </c>
      <c r="J81" s="479">
        <v>1.89588</v>
      </c>
      <c r="K81" s="502">
        <v>0.13098589999999999</v>
      </c>
      <c r="L81" s="479">
        <v>584459</v>
      </c>
      <c r="M81" s="479">
        <v>14.47396</v>
      </c>
      <c r="N81" s="502">
        <v>0.23892949999999999</v>
      </c>
      <c r="O81" s="479">
        <v>2446157</v>
      </c>
      <c r="P81" s="481">
        <v>3.4582600000000001</v>
      </c>
    </row>
    <row r="82" spans="1:16" s="517" customFormat="1">
      <c r="A82" s="516"/>
      <c r="B82" s="282" t="s">
        <v>217</v>
      </c>
      <c r="C82" s="283" t="s">
        <v>218</v>
      </c>
      <c r="D82" s="283" t="s">
        <v>206</v>
      </c>
      <c r="E82" s="479">
        <v>733247</v>
      </c>
      <c r="F82" s="479">
        <v>44.474249999999998</v>
      </c>
      <c r="G82" s="479">
        <v>67893.240739999994</v>
      </c>
      <c r="H82" s="502">
        <v>0.5476721</v>
      </c>
      <c r="I82" s="479">
        <v>120100</v>
      </c>
      <c r="J82" s="479">
        <v>7.2845300000000002</v>
      </c>
      <c r="K82" s="502">
        <v>0.12077930000000001</v>
      </c>
      <c r="L82" s="479">
        <v>141029</v>
      </c>
      <c r="M82" s="479">
        <v>60.312730000000002</v>
      </c>
      <c r="N82" s="502">
        <v>0.1418266</v>
      </c>
      <c r="O82" s="479">
        <v>994376</v>
      </c>
      <c r="P82" s="481">
        <v>8.5539500000000004</v>
      </c>
    </row>
    <row r="83" spans="1:16" s="517" customFormat="1">
      <c r="A83" s="516"/>
      <c r="B83" s="282" t="s">
        <v>190</v>
      </c>
      <c r="C83" s="283" t="s">
        <v>191</v>
      </c>
      <c r="D83" s="283" t="s">
        <v>105</v>
      </c>
      <c r="E83" s="479">
        <v>1151449</v>
      </c>
      <c r="F83" s="479">
        <v>18.21106</v>
      </c>
      <c r="G83" s="479">
        <v>81605.173639999994</v>
      </c>
      <c r="H83" s="502">
        <v>0.60905739999999997</v>
      </c>
      <c r="I83" s="479">
        <v>106600</v>
      </c>
      <c r="J83" s="479">
        <v>1.6859599999999999</v>
      </c>
      <c r="K83" s="502">
        <v>7.7492800000000001E-2</v>
      </c>
      <c r="L83" s="479">
        <v>117562</v>
      </c>
      <c r="M83" s="479">
        <v>21.756360000000001</v>
      </c>
      <c r="N83" s="502">
        <v>8.5461700000000002E-2</v>
      </c>
      <c r="O83" s="479">
        <v>1375611</v>
      </c>
      <c r="P83" s="481">
        <v>1.8593299999999999</v>
      </c>
    </row>
    <row r="84" spans="1:16" s="517" customFormat="1">
      <c r="A84" s="516"/>
      <c r="B84" s="282" t="s">
        <v>192</v>
      </c>
      <c r="C84" s="283" t="s">
        <v>193</v>
      </c>
      <c r="D84" s="283" t="s">
        <v>105</v>
      </c>
      <c r="E84" s="479">
        <v>1309533</v>
      </c>
      <c r="F84" s="479">
        <v>39.782879999999999</v>
      </c>
      <c r="G84" s="479">
        <v>70594.77089</v>
      </c>
      <c r="H84" s="502">
        <v>0.5837445</v>
      </c>
      <c r="I84" s="479">
        <v>169418</v>
      </c>
      <c r="J84" s="479">
        <v>5.14682</v>
      </c>
      <c r="K84" s="502">
        <v>0.1099656</v>
      </c>
      <c r="L84" s="479">
        <v>61694</v>
      </c>
      <c r="M84" s="479">
        <v>46.803930000000001</v>
      </c>
      <c r="N84" s="502">
        <v>4.0044299999999998E-2</v>
      </c>
      <c r="O84" s="479">
        <v>1540645</v>
      </c>
      <c r="P84" s="481">
        <v>1.8742300000000001</v>
      </c>
    </row>
    <row r="85" spans="1:16" s="517" customFormat="1">
      <c r="A85" s="516"/>
      <c r="B85" s="282" t="s">
        <v>194</v>
      </c>
      <c r="C85" s="283" t="s">
        <v>195</v>
      </c>
      <c r="D85" s="283" t="s">
        <v>105</v>
      </c>
      <c r="E85" s="479">
        <v>4559035</v>
      </c>
      <c r="F85" s="479">
        <v>18.176960000000001</v>
      </c>
      <c r="G85" s="479">
        <v>71694.212929999994</v>
      </c>
      <c r="H85" s="502">
        <v>0.53072889999999995</v>
      </c>
      <c r="I85" s="479">
        <v>434152</v>
      </c>
      <c r="J85" s="479">
        <v>1.7309699999999999</v>
      </c>
      <c r="K85" s="502">
        <v>7.8660800000000003E-2</v>
      </c>
      <c r="L85" s="479">
        <v>526105</v>
      </c>
      <c r="M85" s="479">
        <v>22.005520000000001</v>
      </c>
      <c r="N85" s="502">
        <v>9.5321100000000006E-2</v>
      </c>
      <c r="O85" s="479">
        <v>5519292</v>
      </c>
      <c r="P85" s="481">
        <v>2.0975899999999998</v>
      </c>
    </row>
    <row r="86" spans="1:16" s="517" customFormat="1">
      <c r="A86" s="516"/>
      <c r="B86" s="282" t="s">
        <v>198</v>
      </c>
      <c r="C86" s="283" t="s">
        <v>199</v>
      </c>
      <c r="D86" s="283" t="s">
        <v>105</v>
      </c>
      <c r="E86" s="479">
        <v>21348845</v>
      </c>
      <c r="F86" s="479">
        <v>18.226140000000001</v>
      </c>
      <c r="G86" s="479">
        <v>74908.228069999997</v>
      </c>
      <c r="H86" s="502">
        <v>0.52373930000000002</v>
      </c>
      <c r="I86" s="479">
        <v>4274726</v>
      </c>
      <c r="J86" s="479">
        <v>3.6494599999999999</v>
      </c>
      <c r="K86" s="502">
        <v>0.14146639999999999</v>
      </c>
      <c r="L86" s="479">
        <v>4593684</v>
      </c>
      <c r="M86" s="479">
        <v>25.797370000000001</v>
      </c>
      <c r="N86" s="502">
        <v>0.15202189999999999</v>
      </c>
      <c r="O86" s="479">
        <v>30217255</v>
      </c>
      <c r="P86" s="481">
        <v>3.9217599999999999</v>
      </c>
    </row>
    <row r="87" spans="1:16" s="517" customFormat="1">
      <c r="A87" s="516"/>
      <c r="B87" s="282" t="s">
        <v>223</v>
      </c>
      <c r="C87" s="283" t="s">
        <v>224</v>
      </c>
      <c r="D87" s="283" t="s">
        <v>105</v>
      </c>
      <c r="E87" s="479">
        <v>459420</v>
      </c>
      <c r="F87" s="479">
        <v>24.59422</v>
      </c>
      <c r="G87" s="479">
        <v>54049.411760000003</v>
      </c>
      <c r="H87" s="502">
        <v>0.56843949999999999</v>
      </c>
      <c r="I87" s="479">
        <v>25174</v>
      </c>
      <c r="J87" s="479">
        <v>1.3476399999999999</v>
      </c>
      <c r="K87" s="502">
        <v>4.5522E-2</v>
      </c>
      <c r="L87" s="479">
        <v>68413</v>
      </c>
      <c r="M87" s="479">
        <v>29.604230000000001</v>
      </c>
      <c r="N87" s="502">
        <v>0.1237109</v>
      </c>
      <c r="O87" s="479">
        <v>553007</v>
      </c>
      <c r="P87" s="481">
        <v>3.6623700000000001</v>
      </c>
    </row>
    <row r="88" spans="1:16" s="517" customFormat="1">
      <c r="A88" s="516"/>
      <c r="B88" s="282" t="s">
        <v>200</v>
      </c>
      <c r="C88" s="283" t="s">
        <v>201</v>
      </c>
      <c r="D88" s="283" t="s">
        <v>105</v>
      </c>
      <c r="E88" s="479">
        <v>1972601</v>
      </c>
      <c r="F88" s="479">
        <v>16.91564</v>
      </c>
      <c r="G88" s="479">
        <v>57011.589599999999</v>
      </c>
      <c r="H88" s="502">
        <v>0.55856859999999997</v>
      </c>
      <c r="I88" s="479">
        <v>232593</v>
      </c>
      <c r="J88" s="479">
        <v>1.99455</v>
      </c>
      <c r="K88" s="502">
        <v>8.9462600000000003E-2</v>
      </c>
      <c r="L88" s="479">
        <v>394696</v>
      </c>
      <c r="M88" s="479">
        <v>22.294840000000001</v>
      </c>
      <c r="N88" s="502">
        <v>0.15181259999999999</v>
      </c>
      <c r="O88" s="479">
        <v>2599890</v>
      </c>
      <c r="P88" s="481">
        <v>3.3846400000000001</v>
      </c>
    </row>
    <row r="89" spans="1:16" s="517" customFormat="1">
      <c r="B89" s="286" t="s">
        <v>202</v>
      </c>
      <c r="C89" s="287" t="s">
        <v>203</v>
      </c>
      <c r="D89" s="287" t="s">
        <v>105</v>
      </c>
      <c r="E89" s="482">
        <v>1677131</v>
      </c>
      <c r="F89" s="482">
        <v>21.327780000000001</v>
      </c>
      <c r="G89" s="482">
        <v>41390.202369999999</v>
      </c>
      <c r="H89" s="504">
        <v>0.47859499999999999</v>
      </c>
      <c r="I89" s="482">
        <v>171941</v>
      </c>
      <c r="J89" s="482">
        <v>2.1865399999999999</v>
      </c>
      <c r="K89" s="504">
        <v>6.7994399999999997E-2</v>
      </c>
      <c r="L89" s="482">
        <v>679680</v>
      </c>
      <c r="M89" s="482">
        <v>32.157690000000002</v>
      </c>
      <c r="N89" s="504">
        <v>0.26878079999999999</v>
      </c>
      <c r="O89" s="482">
        <v>2528752</v>
      </c>
      <c r="P89" s="483">
        <v>8.6433700000000009</v>
      </c>
    </row>
    <row r="90" spans="1:16" s="517" customFormat="1">
      <c r="B90" s="270"/>
      <c r="C90" s="270"/>
      <c r="D90" s="270"/>
      <c r="E90" s="364"/>
      <c r="F90" s="364"/>
      <c r="G90" s="364"/>
      <c r="H90" s="365"/>
      <c r="I90" s="364"/>
      <c r="J90" s="364"/>
      <c r="K90" s="365"/>
      <c r="L90" s="364"/>
      <c r="M90" s="364"/>
      <c r="N90" s="365"/>
      <c r="O90" s="364"/>
      <c r="P90" s="364"/>
    </row>
    <row r="91" spans="1:16" s="517" customFormat="1">
      <c r="B91" s="270"/>
      <c r="C91" s="270"/>
      <c r="D91" s="270"/>
      <c r="E91" s="364"/>
      <c r="F91" s="364"/>
      <c r="G91" s="364"/>
      <c r="H91" s="365"/>
      <c r="I91" s="364"/>
      <c r="J91" s="364"/>
      <c r="K91" s="365"/>
      <c r="L91" s="364"/>
      <c r="M91" s="364"/>
      <c r="N91" s="365"/>
      <c r="O91" s="364"/>
      <c r="P91" s="364"/>
    </row>
    <row r="92" spans="1:16" s="517" customFormat="1">
      <c r="B92" s="270"/>
      <c r="C92" s="270"/>
      <c r="D92" s="270"/>
      <c r="E92" s="364"/>
      <c r="F92" s="364"/>
      <c r="G92" s="364"/>
      <c r="H92" s="365"/>
      <c r="I92" s="364"/>
      <c r="J92" s="364"/>
      <c r="K92" s="365"/>
      <c r="L92" s="364"/>
      <c r="M92" s="364"/>
      <c r="N92" s="365"/>
      <c r="O92" s="364"/>
      <c r="P92" s="364"/>
    </row>
    <row r="93" spans="1:16" s="517" customFormat="1">
      <c r="B93" s="270"/>
      <c r="C93" s="270"/>
      <c r="D93" s="270"/>
      <c r="E93" s="364"/>
      <c r="F93" s="364"/>
      <c r="G93" s="364"/>
      <c r="H93" s="365"/>
      <c r="I93" s="364"/>
      <c r="J93" s="364"/>
      <c r="K93" s="365"/>
      <c r="L93" s="364"/>
      <c r="M93" s="364"/>
      <c r="N93" s="365"/>
      <c r="O93" s="364"/>
      <c r="P93" s="364"/>
    </row>
    <row r="94" spans="1:16" s="517" customFormat="1">
      <c r="B94" s="358" t="s">
        <v>250</v>
      </c>
      <c r="C94" s="518"/>
      <c r="D94" s="367" t="s">
        <v>6</v>
      </c>
      <c r="E94" s="355">
        <v>204746571.09999999</v>
      </c>
      <c r="F94" s="352" t="s">
        <v>250</v>
      </c>
      <c r="G94" s="352" t="s">
        <v>250</v>
      </c>
      <c r="H94" s="347" t="s">
        <v>250</v>
      </c>
      <c r="I94" s="355">
        <v>29266411.760000002</v>
      </c>
      <c r="J94" s="352" t="s">
        <v>250</v>
      </c>
      <c r="K94" s="347" t="s">
        <v>250</v>
      </c>
      <c r="L94" s="355">
        <v>54392599.299999997</v>
      </c>
      <c r="M94" s="352" t="s">
        <v>250</v>
      </c>
      <c r="N94" s="347" t="s">
        <v>250</v>
      </c>
      <c r="O94" s="355">
        <v>288405582.16000003</v>
      </c>
      <c r="P94" s="368" t="s">
        <v>250</v>
      </c>
    </row>
    <row r="95" spans="1:16" s="517" customFormat="1">
      <c r="B95" s="359" t="s">
        <v>250</v>
      </c>
      <c r="D95" s="366" t="s">
        <v>599</v>
      </c>
      <c r="E95" s="353">
        <v>2437459.1797619001</v>
      </c>
      <c r="F95" s="353">
        <v>19.845462857143001</v>
      </c>
      <c r="G95" s="353">
        <v>56965.730169524002</v>
      </c>
      <c r="H95" s="362">
        <v>0.52520187023810005</v>
      </c>
      <c r="I95" s="353">
        <v>348409.66380952002</v>
      </c>
      <c r="J95" s="353">
        <v>2.5283940476189999</v>
      </c>
      <c r="K95" s="362">
        <v>9.0827184523810001E-2</v>
      </c>
      <c r="L95" s="353">
        <v>647530.94404762005</v>
      </c>
      <c r="M95" s="353">
        <v>27.284496904762001</v>
      </c>
      <c r="N95" s="362">
        <v>0.17228853571429001</v>
      </c>
      <c r="O95" s="353">
        <v>3433399.7876189998</v>
      </c>
      <c r="P95" s="356">
        <v>4.9106391666666998</v>
      </c>
    </row>
    <row r="96" spans="1:16" s="517" customFormat="1">
      <c r="B96" s="359" t="s">
        <v>250</v>
      </c>
      <c r="D96" s="366" t="s">
        <v>600</v>
      </c>
      <c r="E96" s="353">
        <v>452364</v>
      </c>
      <c r="F96" s="353">
        <v>10.3628</v>
      </c>
      <c r="G96" s="353">
        <v>41299.951970000002</v>
      </c>
      <c r="H96" s="362">
        <v>0.45540829999999999</v>
      </c>
      <c r="I96" s="353">
        <v>40783</v>
      </c>
      <c r="J96" s="353">
        <v>1.0778700000000001</v>
      </c>
      <c r="K96" s="362">
        <v>5.4931199999999999E-2</v>
      </c>
      <c r="L96" s="353">
        <v>68413</v>
      </c>
      <c r="M96" s="353">
        <v>14.4011</v>
      </c>
      <c r="N96" s="362">
        <v>8.1475400000000003E-2</v>
      </c>
      <c r="O96" s="353">
        <v>612662</v>
      </c>
      <c r="P96" s="356">
        <v>1.54762</v>
      </c>
    </row>
    <row r="97" spans="2:16" s="517" customFormat="1">
      <c r="B97" s="359" t="s">
        <v>250</v>
      </c>
      <c r="D97" s="366" t="s">
        <v>252</v>
      </c>
      <c r="E97" s="353">
        <v>621692</v>
      </c>
      <c r="F97" s="353">
        <v>13.63016</v>
      </c>
      <c r="G97" s="353">
        <v>47741.461539999997</v>
      </c>
      <c r="H97" s="362">
        <v>0.49012450000000002</v>
      </c>
      <c r="I97" s="353">
        <v>82147</v>
      </c>
      <c r="J97" s="353">
        <v>1.5048600000000001</v>
      </c>
      <c r="K97" s="362">
        <v>6.7548399999999995E-2</v>
      </c>
      <c r="L97" s="353">
        <v>137275</v>
      </c>
      <c r="M97" s="353">
        <v>18.305399999999999</v>
      </c>
      <c r="N97" s="362">
        <v>0.1190431</v>
      </c>
      <c r="O97" s="353">
        <v>839808</v>
      </c>
      <c r="P97" s="356">
        <v>2.3635700000000002</v>
      </c>
    </row>
    <row r="98" spans="2:16" s="517" customFormat="1">
      <c r="B98" s="359" t="s">
        <v>250</v>
      </c>
      <c r="D98" s="366" t="s">
        <v>253</v>
      </c>
      <c r="E98" s="353">
        <v>1286424</v>
      </c>
      <c r="F98" s="353">
        <v>17.001004999999999</v>
      </c>
      <c r="G98" s="353">
        <v>56613.505064999998</v>
      </c>
      <c r="H98" s="362">
        <v>0.52994174999999999</v>
      </c>
      <c r="I98" s="353">
        <v>134100.5</v>
      </c>
      <c r="J98" s="353">
        <v>1.9377899999999999</v>
      </c>
      <c r="K98" s="362">
        <v>8.8821049999999999E-2</v>
      </c>
      <c r="L98" s="353">
        <v>255775</v>
      </c>
      <c r="M98" s="353">
        <v>23.780465</v>
      </c>
      <c r="N98" s="362">
        <v>0.15710265000000001</v>
      </c>
      <c r="O98" s="353">
        <v>1625207</v>
      </c>
      <c r="P98" s="356">
        <v>3.6999949999999999</v>
      </c>
    </row>
    <row r="99" spans="2:16" s="517" customFormat="1">
      <c r="B99" s="359" t="s">
        <v>250</v>
      </c>
      <c r="D99" s="366" t="s">
        <v>254</v>
      </c>
      <c r="E99" s="353">
        <v>2506153</v>
      </c>
      <c r="F99" s="353">
        <v>21.929860000000001</v>
      </c>
      <c r="G99" s="353">
        <v>66792.694990000004</v>
      </c>
      <c r="H99" s="362">
        <v>0.56093249999999995</v>
      </c>
      <c r="I99" s="353">
        <v>320275</v>
      </c>
      <c r="J99" s="353">
        <v>2.9680399999999998</v>
      </c>
      <c r="K99" s="362">
        <v>0.10801860000000001</v>
      </c>
      <c r="L99" s="353">
        <v>584459</v>
      </c>
      <c r="M99" s="353">
        <v>29.604230000000001</v>
      </c>
      <c r="N99" s="362">
        <v>0.21958279999999999</v>
      </c>
      <c r="O99" s="353">
        <v>3495667.39</v>
      </c>
      <c r="P99" s="356">
        <v>6.2809799999999996</v>
      </c>
    </row>
    <row r="100" spans="2:16" s="517" customFormat="1">
      <c r="B100" s="360" t="s">
        <v>250</v>
      </c>
      <c r="C100" s="519"/>
      <c r="D100" s="369" t="s">
        <v>601</v>
      </c>
      <c r="E100" s="354">
        <v>4263777</v>
      </c>
      <c r="F100" s="354">
        <v>36.205350000000003</v>
      </c>
      <c r="G100" s="354">
        <v>72760.699659999998</v>
      </c>
      <c r="H100" s="363">
        <v>0.58638270000000003</v>
      </c>
      <c r="I100" s="354">
        <v>628858</v>
      </c>
      <c r="J100" s="354">
        <v>5.0197500000000002</v>
      </c>
      <c r="K100" s="363">
        <v>0.13538459999999999</v>
      </c>
      <c r="L100" s="354">
        <v>836544</v>
      </c>
      <c r="M100" s="354">
        <v>47.748690000000003</v>
      </c>
      <c r="N100" s="363">
        <v>0.26539370000000001</v>
      </c>
      <c r="O100" s="354">
        <v>5519292</v>
      </c>
      <c r="P100" s="357">
        <v>8.6433700000000009</v>
      </c>
    </row>
  </sheetData>
  <autoFilter ref="B5:P5" xr:uid="{00000000-0001-0000-0500-000000000000}"/>
  <mergeCells count="3">
    <mergeCell ref="D1:J1"/>
    <mergeCell ref="D2:J4"/>
    <mergeCell ref="B2:C3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9" sqref="C19"/>
    </sheetView>
  </sheetViews>
  <sheetFormatPr baseColWidth="10" defaultColWidth="11.5" defaultRowHeight="13"/>
  <cols>
    <col min="1" max="2" width="11.5" style="1"/>
    <col min="3" max="3" width="36.6640625" style="1" customWidth="1"/>
    <col min="4" max="4" width="19" style="1" customWidth="1"/>
    <col min="5" max="5" width="14" style="1" customWidth="1"/>
    <col min="6" max="7" width="12.5" style="1" customWidth="1"/>
    <col min="8" max="8" width="12.5" style="1" bestFit="1" customWidth="1"/>
    <col min="9" max="9" width="16.5" style="1" customWidth="1"/>
    <col min="10" max="10" width="12.6640625" style="1" customWidth="1"/>
    <col min="11" max="11" width="11.5" style="1" bestFit="1" customWidth="1"/>
    <col min="12" max="12" width="12.5" style="1" bestFit="1" customWidth="1"/>
    <col min="13" max="13" width="11.5" style="1" bestFit="1" customWidth="1"/>
    <col min="14" max="15" width="11.5" style="1"/>
    <col min="16" max="16" width="17.5" style="1" customWidth="1"/>
    <col min="17" max="16384" width="11.5" style="1"/>
  </cols>
  <sheetData>
    <row r="1" spans="1:17" ht="14"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8">
      <c r="B2" s="652" t="s">
        <v>592</v>
      </c>
      <c r="C2" s="652"/>
      <c r="E2" s="659"/>
      <c r="F2" s="659"/>
      <c r="G2" s="659"/>
      <c r="H2" s="659"/>
      <c r="I2" s="659"/>
      <c r="J2" s="659"/>
      <c r="K2" s="659"/>
      <c r="L2" s="659"/>
      <c r="M2" s="56"/>
      <c r="N2" s="56"/>
      <c r="O2" s="56"/>
      <c r="P2" s="56"/>
    </row>
    <row r="3" spans="1:17" ht="16">
      <c r="B3" s="652"/>
      <c r="C3" s="652"/>
      <c r="E3" s="660"/>
      <c r="F3" s="660"/>
      <c r="G3" s="660"/>
      <c r="H3" s="660"/>
      <c r="I3" s="660"/>
      <c r="J3" s="660"/>
      <c r="K3" s="660"/>
      <c r="L3" s="660"/>
      <c r="M3" s="56"/>
      <c r="N3" s="56"/>
      <c r="O3" s="56"/>
      <c r="P3" s="56"/>
      <c r="Q3" s="26"/>
    </row>
    <row r="4" spans="1:17" ht="17" thickBot="1">
      <c r="B4" s="263" t="s">
        <v>64</v>
      </c>
      <c r="E4" s="660"/>
      <c r="F4" s="660"/>
      <c r="G4" s="660"/>
      <c r="H4" s="660"/>
      <c r="I4" s="660"/>
      <c r="J4" s="660"/>
      <c r="K4" s="660"/>
      <c r="L4" s="660"/>
      <c r="M4" s="56"/>
      <c r="N4" s="56"/>
      <c r="O4" s="56"/>
      <c r="P4" s="56"/>
    </row>
    <row r="5" spans="1:17" ht="69" customHeight="1">
      <c r="B5" s="370" t="s">
        <v>412</v>
      </c>
      <c r="C5" s="371" t="s">
        <v>399</v>
      </c>
      <c r="D5" s="372" t="s">
        <v>413</v>
      </c>
      <c r="E5" s="152" t="s">
        <v>414</v>
      </c>
      <c r="F5" s="152" t="s">
        <v>415</v>
      </c>
      <c r="G5" s="152" t="s">
        <v>416</v>
      </c>
      <c r="H5" s="152" t="s">
        <v>417</v>
      </c>
      <c r="I5" s="152" t="s">
        <v>418</v>
      </c>
      <c r="J5" s="152" t="s">
        <v>419</v>
      </c>
      <c r="K5" s="152" t="s">
        <v>420</v>
      </c>
      <c r="L5" s="152" t="s">
        <v>421</v>
      </c>
      <c r="M5" s="152" t="s">
        <v>422</v>
      </c>
      <c r="N5" s="152" t="s">
        <v>423</v>
      </c>
      <c r="O5" s="152" t="s">
        <v>424</v>
      </c>
      <c r="P5" s="152" t="s">
        <v>425</v>
      </c>
      <c r="Q5" s="256" t="s">
        <v>426</v>
      </c>
    </row>
    <row r="6" spans="1:17" s="478" customFormat="1" ht="15">
      <c r="A6" s="472"/>
      <c r="B6" s="473" t="s">
        <v>227</v>
      </c>
      <c r="C6" s="474" t="s">
        <v>228</v>
      </c>
      <c r="D6" s="474" t="s">
        <v>105</v>
      </c>
      <c r="E6" s="499">
        <v>82754</v>
      </c>
      <c r="F6" s="499">
        <v>9207</v>
      </c>
      <c r="G6" s="499">
        <v>64007</v>
      </c>
      <c r="H6" s="499">
        <v>155968</v>
      </c>
      <c r="I6" s="499">
        <v>198</v>
      </c>
      <c r="J6" s="499">
        <v>106</v>
      </c>
      <c r="K6" s="499">
        <v>12046</v>
      </c>
      <c r="L6" s="499">
        <v>46409</v>
      </c>
      <c r="M6" s="499">
        <v>20377</v>
      </c>
      <c r="N6" s="499">
        <v>0</v>
      </c>
      <c r="O6" s="499">
        <v>446433</v>
      </c>
      <c r="P6" s="499">
        <v>5024</v>
      </c>
      <c r="Q6" s="525">
        <v>692281</v>
      </c>
    </row>
    <row r="7" spans="1:17" s="478" customFormat="1" ht="15">
      <c r="A7" s="472"/>
      <c r="B7" s="282" t="s">
        <v>78</v>
      </c>
      <c r="C7" s="283" t="s">
        <v>79</v>
      </c>
      <c r="D7" s="283" t="s">
        <v>80</v>
      </c>
      <c r="E7" s="284">
        <v>122127</v>
      </c>
      <c r="F7" s="284">
        <v>9371</v>
      </c>
      <c r="G7" s="284">
        <v>70290</v>
      </c>
      <c r="H7" s="284">
        <v>201788</v>
      </c>
      <c r="I7" s="284">
        <v>536</v>
      </c>
      <c r="J7" s="284">
        <v>89</v>
      </c>
      <c r="K7" s="284">
        <v>9331</v>
      </c>
      <c r="L7" s="284">
        <v>101391</v>
      </c>
      <c r="M7" s="284">
        <v>15736</v>
      </c>
      <c r="N7" s="284">
        <v>0</v>
      </c>
      <c r="O7" s="284">
        <v>600956</v>
      </c>
      <c r="P7" s="284">
        <v>0</v>
      </c>
      <c r="Q7" s="526">
        <v>932867</v>
      </c>
    </row>
    <row r="8" spans="1:17" s="478" customFormat="1" ht="15">
      <c r="A8" s="472"/>
      <c r="B8" s="282" t="s">
        <v>103</v>
      </c>
      <c r="C8" s="283" t="s">
        <v>104</v>
      </c>
      <c r="D8" s="283" t="s">
        <v>105</v>
      </c>
      <c r="E8" s="284">
        <v>24831</v>
      </c>
      <c r="F8" s="284">
        <v>4253</v>
      </c>
      <c r="G8" s="284">
        <v>19305</v>
      </c>
      <c r="H8" s="284">
        <v>48389</v>
      </c>
      <c r="I8" s="284">
        <v>14</v>
      </c>
      <c r="J8" s="284">
        <v>88</v>
      </c>
      <c r="K8" s="284">
        <v>2758</v>
      </c>
      <c r="L8" s="284">
        <v>69220</v>
      </c>
      <c r="M8" s="284">
        <v>4195</v>
      </c>
      <c r="N8" s="284">
        <v>0</v>
      </c>
      <c r="O8" s="284">
        <v>478054</v>
      </c>
      <c r="P8" s="284">
        <v>4853</v>
      </c>
      <c r="Q8" s="526">
        <v>607668</v>
      </c>
    </row>
    <row r="9" spans="1:17" s="478" customFormat="1" ht="15">
      <c r="A9" s="472"/>
      <c r="B9" s="282" t="s">
        <v>81</v>
      </c>
      <c r="C9" s="283" t="s">
        <v>82</v>
      </c>
      <c r="D9" s="283" t="s">
        <v>80</v>
      </c>
      <c r="E9" s="284">
        <v>112181</v>
      </c>
      <c r="F9" s="284">
        <v>8528</v>
      </c>
      <c r="G9" s="284">
        <v>65988</v>
      </c>
      <c r="H9" s="284">
        <v>186697</v>
      </c>
      <c r="I9" s="284">
        <v>78</v>
      </c>
      <c r="J9" s="284">
        <v>87</v>
      </c>
      <c r="K9" s="284">
        <v>9846</v>
      </c>
      <c r="L9" s="284">
        <v>44116</v>
      </c>
      <c r="M9" s="284">
        <v>12963</v>
      </c>
      <c r="N9" s="284">
        <v>31593</v>
      </c>
      <c r="O9" s="284">
        <v>443611</v>
      </c>
      <c r="P9" s="284">
        <v>4809</v>
      </c>
      <c r="Q9" s="526">
        <v>738092</v>
      </c>
    </row>
    <row r="10" spans="1:17" s="478" customFormat="1" ht="15">
      <c r="A10" s="472"/>
      <c r="B10" s="282" t="s">
        <v>83</v>
      </c>
      <c r="C10" s="283" t="s">
        <v>84</v>
      </c>
      <c r="D10" s="283" t="s">
        <v>80</v>
      </c>
      <c r="E10" s="284">
        <v>115226</v>
      </c>
      <c r="F10" s="284">
        <v>2798</v>
      </c>
      <c r="G10" s="284">
        <v>31124</v>
      </c>
      <c r="H10" s="284">
        <v>149148</v>
      </c>
      <c r="I10" s="284">
        <v>52</v>
      </c>
      <c r="J10" s="284">
        <v>87</v>
      </c>
      <c r="K10" s="284">
        <v>2301</v>
      </c>
      <c r="L10" s="284">
        <v>69220</v>
      </c>
      <c r="M10" s="284">
        <v>4322</v>
      </c>
      <c r="N10" s="284">
        <v>0</v>
      </c>
      <c r="O10" s="284">
        <v>478054</v>
      </c>
      <c r="P10" s="284">
        <v>4853</v>
      </c>
      <c r="Q10" s="526">
        <v>708338</v>
      </c>
    </row>
    <row r="11" spans="1:17" s="478" customFormat="1" ht="15">
      <c r="A11" s="472"/>
      <c r="B11" s="282" t="s">
        <v>85</v>
      </c>
      <c r="C11" s="283" t="s">
        <v>86</v>
      </c>
      <c r="D11" s="283" t="s">
        <v>80</v>
      </c>
      <c r="E11" s="284">
        <v>57421</v>
      </c>
      <c r="F11" s="284">
        <v>3286</v>
      </c>
      <c r="G11" s="284">
        <v>38100</v>
      </c>
      <c r="H11" s="284">
        <v>98807</v>
      </c>
      <c r="I11" s="284">
        <v>26</v>
      </c>
      <c r="J11" s="284">
        <v>87</v>
      </c>
      <c r="K11" s="284">
        <v>1496</v>
      </c>
      <c r="L11" s="284">
        <v>43494</v>
      </c>
      <c r="M11" s="284">
        <v>7021</v>
      </c>
      <c r="N11" s="284">
        <v>0</v>
      </c>
      <c r="O11" s="284">
        <v>436948</v>
      </c>
      <c r="P11" s="284">
        <v>0</v>
      </c>
      <c r="Q11" s="526">
        <v>588156</v>
      </c>
    </row>
    <row r="12" spans="1:17" s="478" customFormat="1" ht="15">
      <c r="A12" s="472"/>
      <c r="B12" s="282" t="s">
        <v>106</v>
      </c>
      <c r="C12" s="283" t="s">
        <v>107</v>
      </c>
      <c r="D12" s="283" t="s">
        <v>105</v>
      </c>
      <c r="E12" s="284">
        <v>22979</v>
      </c>
      <c r="F12" s="284">
        <v>660</v>
      </c>
      <c r="G12" s="284">
        <v>13939</v>
      </c>
      <c r="H12" s="284">
        <v>37578</v>
      </c>
      <c r="I12" s="284">
        <v>7</v>
      </c>
      <c r="J12" s="284">
        <v>87</v>
      </c>
      <c r="K12" s="284">
        <v>1347</v>
      </c>
      <c r="L12" s="284">
        <v>69220</v>
      </c>
      <c r="M12" s="284">
        <v>2723</v>
      </c>
      <c r="N12" s="284">
        <v>0</v>
      </c>
      <c r="O12" s="284">
        <v>478054</v>
      </c>
      <c r="P12" s="284">
        <v>4853</v>
      </c>
      <c r="Q12" s="526">
        <v>594170</v>
      </c>
    </row>
    <row r="13" spans="1:17" s="478" customFormat="1" ht="15">
      <c r="A13" s="472"/>
      <c r="B13" s="282" t="s">
        <v>164</v>
      </c>
      <c r="C13" s="283" t="s">
        <v>165</v>
      </c>
      <c r="D13" s="283" t="s">
        <v>105</v>
      </c>
      <c r="E13" s="284">
        <v>51900</v>
      </c>
      <c r="F13" s="284">
        <v>6958</v>
      </c>
      <c r="G13" s="284">
        <v>52395</v>
      </c>
      <c r="H13" s="284">
        <v>111253</v>
      </c>
      <c r="I13" s="284">
        <v>44</v>
      </c>
      <c r="J13" s="284">
        <v>89</v>
      </c>
      <c r="K13" s="284">
        <v>3671</v>
      </c>
      <c r="L13" s="284">
        <v>69220</v>
      </c>
      <c r="M13" s="284">
        <v>5325</v>
      </c>
      <c r="N13" s="284">
        <v>0</v>
      </c>
      <c r="O13" s="284">
        <v>478054</v>
      </c>
      <c r="P13" s="284">
        <v>4853</v>
      </c>
      <c r="Q13" s="526">
        <v>674321</v>
      </c>
    </row>
    <row r="14" spans="1:17" s="478" customFormat="1" ht="15">
      <c r="A14" s="472"/>
      <c r="B14" s="282" t="s">
        <v>108</v>
      </c>
      <c r="C14" s="283" t="s">
        <v>109</v>
      </c>
      <c r="D14" s="283" t="s">
        <v>105</v>
      </c>
      <c r="E14" s="284">
        <v>101703</v>
      </c>
      <c r="F14" s="284">
        <v>4879</v>
      </c>
      <c r="G14" s="284">
        <v>43869</v>
      </c>
      <c r="H14" s="284">
        <v>150451</v>
      </c>
      <c r="I14" s="284">
        <v>97</v>
      </c>
      <c r="J14" s="284">
        <v>88</v>
      </c>
      <c r="K14" s="284">
        <v>4058</v>
      </c>
      <c r="L14" s="284">
        <v>44367</v>
      </c>
      <c r="M14" s="284">
        <v>8890</v>
      </c>
      <c r="N14" s="284">
        <v>0</v>
      </c>
      <c r="O14" s="284">
        <v>444701</v>
      </c>
      <c r="P14" s="284">
        <v>0</v>
      </c>
      <c r="Q14" s="526">
        <v>652797</v>
      </c>
    </row>
    <row r="15" spans="1:17" s="478" customFormat="1" ht="15">
      <c r="A15" s="472"/>
      <c r="B15" s="282" t="s">
        <v>110</v>
      </c>
      <c r="C15" s="283" t="s">
        <v>111</v>
      </c>
      <c r="D15" s="283" t="s">
        <v>105</v>
      </c>
      <c r="E15" s="284">
        <v>246258</v>
      </c>
      <c r="F15" s="284">
        <v>23664</v>
      </c>
      <c r="G15" s="284">
        <v>178370</v>
      </c>
      <c r="H15" s="284">
        <v>448292</v>
      </c>
      <c r="I15" s="284">
        <v>451</v>
      </c>
      <c r="J15" s="284">
        <v>91</v>
      </c>
      <c r="K15" s="284">
        <v>33543</v>
      </c>
      <c r="L15" s="284">
        <v>111676</v>
      </c>
      <c r="M15" s="284">
        <v>17389</v>
      </c>
      <c r="N15" s="284">
        <v>0</v>
      </c>
      <c r="O15" s="284">
        <v>614378</v>
      </c>
      <c r="P15" s="284">
        <v>4949</v>
      </c>
      <c r="Q15" s="526">
        <v>1231122</v>
      </c>
    </row>
    <row r="16" spans="1:17" s="478" customFormat="1" ht="15">
      <c r="A16" s="472"/>
      <c r="B16" s="282" t="s">
        <v>112</v>
      </c>
      <c r="C16" s="283" t="s">
        <v>113</v>
      </c>
      <c r="D16" s="283" t="s">
        <v>105</v>
      </c>
      <c r="E16" s="284">
        <v>56791</v>
      </c>
      <c r="F16" s="284">
        <v>6830</v>
      </c>
      <c r="G16" s="284">
        <v>37138</v>
      </c>
      <c r="H16" s="284">
        <v>100759</v>
      </c>
      <c r="I16" s="284">
        <v>118</v>
      </c>
      <c r="J16" s="284">
        <v>88</v>
      </c>
      <c r="K16" s="284">
        <v>2517</v>
      </c>
      <c r="L16" s="284">
        <v>70163</v>
      </c>
      <c r="M16" s="284">
        <v>1403</v>
      </c>
      <c r="N16" s="284">
        <v>0</v>
      </c>
      <c r="O16" s="284">
        <v>481109</v>
      </c>
      <c r="P16" s="284">
        <v>4853</v>
      </c>
      <c r="Q16" s="526">
        <v>662390</v>
      </c>
    </row>
    <row r="17" spans="1:17" s="478" customFormat="1" ht="15">
      <c r="A17" s="472"/>
      <c r="B17" s="282" t="s">
        <v>114</v>
      </c>
      <c r="C17" s="283" t="s">
        <v>115</v>
      </c>
      <c r="D17" s="283" t="s">
        <v>105</v>
      </c>
      <c r="E17" s="284">
        <v>100867</v>
      </c>
      <c r="F17" s="284">
        <v>16161</v>
      </c>
      <c r="G17" s="284">
        <v>90534</v>
      </c>
      <c r="H17" s="284">
        <v>207562</v>
      </c>
      <c r="I17" s="284">
        <v>50</v>
      </c>
      <c r="J17" s="284">
        <v>92</v>
      </c>
      <c r="K17" s="284">
        <v>5576</v>
      </c>
      <c r="L17" s="284">
        <v>77291</v>
      </c>
      <c r="M17" s="284">
        <v>11484</v>
      </c>
      <c r="N17" s="284">
        <v>2000</v>
      </c>
      <c r="O17" s="284">
        <v>464448</v>
      </c>
      <c r="P17" s="284">
        <v>5047</v>
      </c>
      <c r="Q17" s="526">
        <v>773789</v>
      </c>
    </row>
    <row r="18" spans="1:17" s="478" customFormat="1" ht="15">
      <c r="A18" s="472"/>
      <c r="B18" s="282" t="s">
        <v>116</v>
      </c>
      <c r="C18" s="283" t="s">
        <v>117</v>
      </c>
      <c r="D18" s="283" t="s">
        <v>105</v>
      </c>
      <c r="E18" s="284">
        <v>54808</v>
      </c>
      <c r="F18" s="284">
        <v>10475</v>
      </c>
      <c r="G18" s="284">
        <v>36885</v>
      </c>
      <c r="H18" s="284">
        <v>102168</v>
      </c>
      <c r="I18" s="284">
        <v>71</v>
      </c>
      <c r="J18" s="284">
        <v>88</v>
      </c>
      <c r="K18" s="284">
        <v>3862</v>
      </c>
      <c r="L18" s="284">
        <v>109250</v>
      </c>
      <c r="M18" s="284">
        <v>10606</v>
      </c>
      <c r="N18" s="284">
        <v>889</v>
      </c>
      <c r="O18" s="284">
        <v>603382</v>
      </c>
      <c r="P18" s="284">
        <v>0</v>
      </c>
      <c r="Q18" s="526">
        <v>831256</v>
      </c>
    </row>
    <row r="19" spans="1:17" s="478" customFormat="1" ht="15">
      <c r="A19" s="472"/>
      <c r="B19" s="282" t="s">
        <v>248</v>
      </c>
      <c r="C19" s="283" t="s">
        <v>615</v>
      </c>
      <c r="D19" s="283" t="s">
        <v>105</v>
      </c>
      <c r="E19" s="284">
        <v>64712</v>
      </c>
      <c r="F19" s="284">
        <v>5557</v>
      </c>
      <c r="G19" s="284">
        <v>30376</v>
      </c>
      <c r="H19" s="284">
        <v>100645</v>
      </c>
      <c r="I19" s="284">
        <v>60</v>
      </c>
      <c r="J19" s="284">
        <v>90</v>
      </c>
      <c r="K19" s="284">
        <v>3999</v>
      </c>
      <c r="L19" s="284">
        <v>103337</v>
      </c>
      <c r="M19" s="284">
        <v>7033</v>
      </c>
      <c r="N19" s="284">
        <v>528</v>
      </c>
      <c r="O19" s="284">
        <v>602569</v>
      </c>
      <c r="P19" s="284">
        <v>0</v>
      </c>
      <c r="Q19" s="526">
        <v>820701</v>
      </c>
    </row>
    <row r="20" spans="1:17" s="478" customFormat="1" ht="15">
      <c r="A20" s="472"/>
      <c r="B20" s="282" t="s">
        <v>235</v>
      </c>
      <c r="C20" s="283" t="s">
        <v>236</v>
      </c>
      <c r="D20" s="283" t="s">
        <v>105</v>
      </c>
      <c r="E20" s="284">
        <v>24976</v>
      </c>
      <c r="F20" s="284">
        <v>2617</v>
      </c>
      <c r="G20" s="284">
        <v>17473</v>
      </c>
      <c r="H20" s="284">
        <v>45066</v>
      </c>
      <c r="I20" s="284">
        <v>35</v>
      </c>
      <c r="J20" s="284">
        <v>89</v>
      </c>
      <c r="K20" s="284">
        <v>1061</v>
      </c>
      <c r="L20" s="284">
        <v>69219</v>
      </c>
      <c r="M20" s="284">
        <v>2652</v>
      </c>
      <c r="N20" s="284">
        <v>-1</v>
      </c>
      <c r="O20" s="284">
        <v>478053</v>
      </c>
      <c r="P20" s="284">
        <v>4852</v>
      </c>
      <c r="Q20" s="526">
        <v>601131</v>
      </c>
    </row>
    <row r="21" spans="1:17" s="478" customFormat="1" ht="15">
      <c r="A21" s="472"/>
      <c r="B21" s="282" t="s">
        <v>118</v>
      </c>
      <c r="C21" s="283" t="s">
        <v>119</v>
      </c>
      <c r="D21" s="283" t="s">
        <v>105</v>
      </c>
      <c r="E21" s="284">
        <v>66743</v>
      </c>
      <c r="F21" s="284">
        <v>8433</v>
      </c>
      <c r="G21" s="284">
        <v>56369</v>
      </c>
      <c r="H21" s="284">
        <v>131545</v>
      </c>
      <c r="I21" s="284">
        <v>188</v>
      </c>
      <c r="J21" s="284">
        <v>94</v>
      </c>
      <c r="K21" s="284">
        <v>5887</v>
      </c>
      <c r="L21" s="284">
        <v>101584</v>
      </c>
      <c r="M21" s="284">
        <v>20325</v>
      </c>
      <c r="N21" s="284">
        <v>0</v>
      </c>
      <c r="O21" s="284">
        <v>601151</v>
      </c>
      <c r="P21" s="284">
        <v>0</v>
      </c>
      <c r="Q21" s="526">
        <v>869929</v>
      </c>
    </row>
    <row r="22" spans="1:17" s="478" customFormat="1" ht="15">
      <c r="A22" s="472"/>
      <c r="B22" s="282" t="s">
        <v>204</v>
      </c>
      <c r="C22" s="283" t="s">
        <v>205</v>
      </c>
      <c r="D22" s="283" t="s">
        <v>206</v>
      </c>
      <c r="E22" s="284">
        <v>96570</v>
      </c>
      <c r="F22" s="284">
        <v>10408</v>
      </c>
      <c r="G22" s="284">
        <v>89706</v>
      </c>
      <c r="H22" s="284">
        <v>196684</v>
      </c>
      <c r="I22" s="284">
        <v>35</v>
      </c>
      <c r="J22" s="284">
        <v>87</v>
      </c>
      <c r="K22" s="284">
        <v>7250</v>
      </c>
      <c r="L22" s="284">
        <v>102051</v>
      </c>
      <c r="M22" s="284">
        <v>12166</v>
      </c>
      <c r="N22" s="284">
        <v>0</v>
      </c>
      <c r="O22" s="284">
        <v>602900</v>
      </c>
      <c r="P22" s="284">
        <v>0</v>
      </c>
      <c r="Q22" s="526">
        <v>921257</v>
      </c>
    </row>
    <row r="23" spans="1:17" s="478" customFormat="1" ht="15">
      <c r="A23" s="472"/>
      <c r="B23" s="282" t="s">
        <v>162</v>
      </c>
      <c r="C23" s="283" t="s">
        <v>163</v>
      </c>
      <c r="D23" s="283" t="s">
        <v>105</v>
      </c>
      <c r="E23" s="284">
        <v>344939</v>
      </c>
      <c r="F23" s="284">
        <v>58128</v>
      </c>
      <c r="G23" s="284">
        <v>341002</v>
      </c>
      <c r="H23" s="284">
        <v>744069</v>
      </c>
      <c r="I23" s="284">
        <v>834</v>
      </c>
      <c r="J23" s="284">
        <v>121</v>
      </c>
      <c r="K23" s="284">
        <v>28423</v>
      </c>
      <c r="L23" s="284">
        <v>344173</v>
      </c>
      <c r="M23" s="284">
        <v>25535</v>
      </c>
      <c r="N23" s="284">
        <v>0</v>
      </c>
      <c r="O23" s="284">
        <v>696446</v>
      </c>
      <c r="P23" s="284">
        <v>4784</v>
      </c>
      <c r="Q23" s="526">
        <v>1853700</v>
      </c>
    </row>
    <row r="24" spans="1:17" s="478" customFormat="1" ht="15">
      <c r="A24" s="472"/>
      <c r="B24" s="282" t="s">
        <v>229</v>
      </c>
      <c r="C24" s="283" t="s">
        <v>230</v>
      </c>
      <c r="D24" s="283" t="s">
        <v>105</v>
      </c>
      <c r="E24" s="284">
        <v>43311</v>
      </c>
      <c r="F24" s="284">
        <v>3296</v>
      </c>
      <c r="G24" s="284">
        <v>22400</v>
      </c>
      <c r="H24" s="284">
        <v>69007</v>
      </c>
      <c r="I24" s="284">
        <v>95</v>
      </c>
      <c r="J24" s="284">
        <v>89</v>
      </c>
      <c r="K24" s="284">
        <v>2638</v>
      </c>
      <c r="L24" s="284">
        <v>69346</v>
      </c>
      <c r="M24" s="284">
        <v>6590</v>
      </c>
      <c r="N24" s="284">
        <v>5</v>
      </c>
      <c r="O24" s="284">
        <v>479216</v>
      </c>
      <c r="P24" s="284">
        <v>4853</v>
      </c>
      <c r="Q24" s="526">
        <v>632055</v>
      </c>
    </row>
    <row r="25" spans="1:17" s="478" customFormat="1" ht="15">
      <c r="A25" s="472"/>
      <c r="B25" s="282" t="s">
        <v>120</v>
      </c>
      <c r="C25" s="283" t="s">
        <v>121</v>
      </c>
      <c r="D25" s="283" t="s">
        <v>105</v>
      </c>
      <c r="E25" s="284">
        <v>56676</v>
      </c>
      <c r="F25" s="284">
        <v>3294</v>
      </c>
      <c r="G25" s="284">
        <v>29020</v>
      </c>
      <c r="H25" s="284">
        <v>88990</v>
      </c>
      <c r="I25" s="284">
        <v>76</v>
      </c>
      <c r="J25" s="284">
        <v>90</v>
      </c>
      <c r="K25" s="284">
        <v>2052</v>
      </c>
      <c r="L25" s="284">
        <v>69485</v>
      </c>
      <c r="M25" s="284">
        <v>4210</v>
      </c>
      <c r="N25" s="284">
        <v>7</v>
      </c>
      <c r="O25" s="284">
        <v>478285</v>
      </c>
      <c r="P25" s="284">
        <v>4858</v>
      </c>
      <c r="Q25" s="526">
        <v>651274</v>
      </c>
    </row>
    <row r="26" spans="1:17" s="478" customFormat="1" ht="15">
      <c r="A26" s="472"/>
      <c r="B26" s="282" t="s">
        <v>122</v>
      </c>
      <c r="C26" s="283" t="s">
        <v>123</v>
      </c>
      <c r="D26" s="283" t="s">
        <v>105</v>
      </c>
      <c r="E26" s="284">
        <v>80794</v>
      </c>
      <c r="F26" s="284">
        <v>6738</v>
      </c>
      <c r="G26" s="284">
        <v>40626</v>
      </c>
      <c r="H26" s="284">
        <v>128158</v>
      </c>
      <c r="I26" s="284">
        <v>188</v>
      </c>
      <c r="J26" s="284">
        <v>86</v>
      </c>
      <c r="K26" s="284">
        <v>1099</v>
      </c>
      <c r="L26" s="284">
        <v>69220</v>
      </c>
      <c r="M26" s="284">
        <v>3672</v>
      </c>
      <c r="N26" s="284">
        <v>0</v>
      </c>
      <c r="O26" s="284">
        <v>478445</v>
      </c>
      <c r="P26" s="284">
        <v>4853</v>
      </c>
      <c r="Q26" s="526">
        <v>685913</v>
      </c>
    </row>
    <row r="27" spans="1:17" s="478" customFormat="1" ht="15">
      <c r="A27" s="472"/>
      <c r="B27" s="282" t="s">
        <v>87</v>
      </c>
      <c r="C27" s="283" t="s">
        <v>88</v>
      </c>
      <c r="D27" s="283" t="s">
        <v>80</v>
      </c>
      <c r="E27" s="284">
        <v>124137</v>
      </c>
      <c r="F27" s="284">
        <v>8432</v>
      </c>
      <c r="G27" s="284">
        <v>62642</v>
      </c>
      <c r="H27" s="284">
        <v>195211</v>
      </c>
      <c r="I27" s="284">
        <v>28</v>
      </c>
      <c r="J27" s="284">
        <v>95</v>
      </c>
      <c r="K27" s="284">
        <v>5739</v>
      </c>
      <c r="L27" s="284">
        <v>50606</v>
      </c>
      <c r="M27" s="284">
        <v>9056</v>
      </c>
      <c r="N27" s="284">
        <v>3112</v>
      </c>
      <c r="O27" s="284">
        <v>473005</v>
      </c>
      <c r="P27" s="284">
        <v>5125</v>
      </c>
      <c r="Q27" s="526">
        <v>747675</v>
      </c>
    </row>
    <row r="28" spans="1:17" s="478" customFormat="1" ht="15">
      <c r="A28" s="472"/>
      <c r="B28" s="282" t="s">
        <v>124</v>
      </c>
      <c r="C28" s="283" t="s">
        <v>125</v>
      </c>
      <c r="D28" s="283" t="s">
        <v>105</v>
      </c>
      <c r="E28" s="284">
        <v>205999</v>
      </c>
      <c r="F28" s="284">
        <v>33772</v>
      </c>
      <c r="G28" s="284">
        <v>167487</v>
      </c>
      <c r="H28" s="284">
        <v>407258</v>
      </c>
      <c r="I28" s="284">
        <v>364</v>
      </c>
      <c r="J28" s="284">
        <v>107</v>
      </c>
      <c r="K28" s="284">
        <v>13483</v>
      </c>
      <c r="L28" s="284">
        <v>102233</v>
      </c>
      <c r="M28" s="284">
        <v>29888</v>
      </c>
      <c r="N28" s="284">
        <v>0</v>
      </c>
      <c r="O28" s="284">
        <v>602677</v>
      </c>
      <c r="P28" s="284">
        <v>0</v>
      </c>
      <c r="Q28" s="526">
        <v>1171224</v>
      </c>
    </row>
    <row r="29" spans="1:17" s="478" customFormat="1" ht="15">
      <c r="A29" s="472"/>
      <c r="B29" s="282" t="s">
        <v>126</v>
      </c>
      <c r="C29" s="283" t="s">
        <v>127</v>
      </c>
      <c r="D29" s="283" t="s">
        <v>105</v>
      </c>
      <c r="E29" s="284">
        <v>170493</v>
      </c>
      <c r="F29" s="284">
        <v>23544</v>
      </c>
      <c r="G29" s="284">
        <v>86948</v>
      </c>
      <c r="H29" s="284">
        <v>280985</v>
      </c>
      <c r="I29" s="284">
        <v>229</v>
      </c>
      <c r="J29" s="284">
        <v>98</v>
      </c>
      <c r="K29" s="284">
        <v>10859</v>
      </c>
      <c r="L29" s="284">
        <v>116055</v>
      </c>
      <c r="M29" s="284">
        <v>17104</v>
      </c>
      <c r="N29" s="284">
        <v>2998</v>
      </c>
      <c r="O29" s="284">
        <v>607338</v>
      </c>
      <c r="P29" s="284">
        <v>0</v>
      </c>
      <c r="Q29" s="526">
        <v>1038066</v>
      </c>
    </row>
    <row r="30" spans="1:17" s="478" customFormat="1" ht="15">
      <c r="A30" s="472"/>
      <c r="B30" s="282" t="s">
        <v>128</v>
      </c>
      <c r="C30" s="283" t="s">
        <v>129</v>
      </c>
      <c r="D30" s="283" t="s">
        <v>105</v>
      </c>
      <c r="E30" s="284">
        <v>31826</v>
      </c>
      <c r="F30" s="284">
        <v>3039</v>
      </c>
      <c r="G30" s="284">
        <v>23336</v>
      </c>
      <c r="H30" s="284">
        <v>58201</v>
      </c>
      <c r="I30" s="284">
        <v>11</v>
      </c>
      <c r="J30" s="284">
        <v>92</v>
      </c>
      <c r="K30" s="284">
        <v>2752</v>
      </c>
      <c r="L30" s="284">
        <v>69220</v>
      </c>
      <c r="M30" s="284">
        <v>2827</v>
      </c>
      <c r="N30" s="284">
        <v>0</v>
      </c>
      <c r="O30" s="284">
        <v>478054</v>
      </c>
      <c r="P30" s="284">
        <v>4853</v>
      </c>
      <c r="Q30" s="526">
        <v>616618</v>
      </c>
    </row>
    <row r="31" spans="1:17" s="478" customFormat="1" ht="15">
      <c r="A31" s="472"/>
      <c r="B31" s="282" t="s">
        <v>130</v>
      </c>
      <c r="C31" s="283" t="s">
        <v>131</v>
      </c>
      <c r="D31" s="283" t="s">
        <v>105</v>
      </c>
      <c r="E31" s="284">
        <v>40795</v>
      </c>
      <c r="F31" s="284">
        <v>2395</v>
      </c>
      <c r="G31" s="284">
        <v>30447</v>
      </c>
      <c r="H31" s="284">
        <v>73637</v>
      </c>
      <c r="I31" s="284">
        <v>28</v>
      </c>
      <c r="J31" s="284">
        <v>86</v>
      </c>
      <c r="K31" s="284">
        <v>2262</v>
      </c>
      <c r="L31" s="284">
        <v>69220</v>
      </c>
      <c r="M31" s="284">
        <v>4413</v>
      </c>
      <c r="N31" s="284">
        <v>0</v>
      </c>
      <c r="O31" s="284">
        <v>478885</v>
      </c>
      <c r="P31" s="284">
        <v>4853</v>
      </c>
      <c r="Q31" s="526">
        <v>633928</v>
      </c>
    </row>
    <row r="32" spans="1:17" s="478" customFormat="1" ht="15">
      <c r="A32" s="472"/>
      <c r="B32" s="282" t="s">
        <v>132</v>
      </c>
      <c r="C32" s="283" t="s">
        <v>133</v>
      </c>
      <c r="D32" s="283" t="s">
        <v>105</v>
      </c>
      <c r="E32" s="284">
        <v>335954</v>
      </c>
      <c r="F32" s="284">
        <v>26210</v>
      </c>
      <c r="G32" s="284">
        <v>245420</v>
      </c>
      <c r="H32" s="284">
        <v>607584</v>
      </c>
      <c r="I32" s="284">
        <v>21</v>
      </c>
      <c r="J32" s="284">
        <v>108</v>
      </c>
      <c r="K32" s="284">
        <v>28723</v>
      </c>
      <c r="L32" s="284">
        <v>57989</v>
      </c>
      <c r="M32" s="284">
        <v>55378</v>
      </c>
      <c r="N32" s="284">
        <v>0</v>
      </c>
      <c r="O32" s="284">
        <v>490354</v>
      </c>
      <c r="P32" s="284">
        <v>4799</v>
      </c>
      <c r="Q32" s="526">
        <v>1247379</v>
      </c>
    </row>
    <row r="33" spans="1:17" s="478" customFormat="1" ht="15">
      <c r="A33" s="472"/>
      <c r="B33" s="282" t="s">
        <v>89</v>
      </c>
      <c r="C33" s="283" t="s">
        <v>90</v>
      </c>
      <c r="D33" s="283" t="s">
        <v>80</v>
      </c>
      <c r="E33" s="284">
        <v>119036</v>
      </c>
      <c r="F33" s="284">
        <v>5928</v>
      </c>
      <c r="G33" s="284">
        <v>73509</v>
      </c>
      <c r="H33" s="284">
        <v>198473</v>
      </c>
      <c r="I33" s="284">
        <v>109</v>
      </c>
      <c r="J33" s="284">
        <v>87</v>
      </c>
      <c r="K33" s="284">
        <v>6137</v>
      </c>
      <c r="L33" s="284">
        <v>44561</v>
      </c>
      <c r="M33" s="284">
        <v>16653</v>
      </c>
      <c r="N33" s="284">
        <v>0</v>
      </c>
      <c r="O33" s="284">
        <v>440240</v>
      </c>
      <c r="P33" s="284">
        <v>0</v>
      </c>
      <c r="Q33" s="526">
        <v>707736</v>
      </c>
    </row>
    <row r="34" spans="1:17" s="478" customFormat="1" ht="15">
      <c r="A34" s="472"/>
      <c r="B34" s="282" t="s">
        <v>134</v>
      </c>
      <c r="C34" s="283" t="s">
        <v>135</v>
      </c>
      <c r="D34" s="283" t="s">
        <v>105</v>
      </c>
      <c r="E34" s="284">
        <v>63401</v>
      </c>
      <c r="F34" s="284">
        <v>4010</v>
      </c>
      <c r="G34" s="284">
        <v>21240</v>
      </c>
      <c r="H34" s="284">
        <v>88651</v>
      </c>
      <c r="I34" s="284">
        <v>69</v>
      </c>
      <c r="J34" s="284">
        <v>88</v>
      </c>
      <c r="K34" s="284">
        <v>1668</v>
      </c>
      <c r="L34" s="284">
        <v>43749</v>
      </c>
      <c r="M34" s="284">
        <v>1629</v>
      </c>
      <c r="N34" s="284">
        <v>0</v>
      </c>
      <c r="O34" s="284">
        <v>438650</v>
      </c>
      <c r="P34" s="284">
        <v>0</v>
      </c>
      <c r="Q34" s="526">
        <v>575245</v>
      </c>
    </row>
    <row r="35" spans="1:17" s="478" customFormat="1" ht="15">
      <c r="A35" s="472"/>
      <c r="B35" s="282" t="s">
        <v>207</v>
      </c>
      <c r="C35" s="283" t="s">
        <v>208</v>
      </c>
      <c r="D35" s="283" t="s">
        <v>206</v>
      </c>
      <c r="E35" s="284">
        <v>14225</v>
      </c>
      <c r="F35" s="284">
        <v>1916</v>
      </c>
      <c r="G35" s="284">
        <v>12028</v>
      </c>
      <c r="H35" s="284">
        <v>28169</v>
      </c>
      <c r="I35" s="284">
        <v>23</v>
      </c>
      <c r="J35" s="284">
        <v>86</v>
      </c>
      <c r="K35" s="284">
        <v>274</v>
      </c>
      <c r="L35" s="284">
        <v>69220</v>
      </c>
      <c r="M35" s="284">
        <v>1466</v>
      </c>
      <c r="N35" s="284">
        <v>0</v>
      </c>
      <c r="O35" s="284">
        <v>478054</v>
      </c>
      <c r="P35" s="284">
        <v>4853</v>
      </c>
      <c r="Q35" s="526">
        <v>582367</v>
      </c>
    </row>
    <row r="36" spans="1:17" s="478" customFormat="1" ht="15">
      <c r="A36" s="472"/>
      <c r="B36" s="282" t="s">
        <v>91</v>
      </c>
      <c r="C36" s="283" t="s">
        <v>92</v>
      </c>
      <c r="D36" s="283" t="s">
        <v>80</v>
      </c>
      <c r="E36" s="284">
        <v>141262</v>
      </c>
      <c r="F36" s="284">
        <v>9203</v>
      </c>
      <c r="G36" s="284">
        <v>78106</v>
      </c>
      <c r="H36" s="284">
        <v>228571</v>
      </c>
      <c r="I36" s="284">
        <v>231</v>
      </c>
      <c r="J36" s="284">
        <v>88</v>
      </c>
      <c r="K36" s="284">
        <v>10115</v>
      </c>
      <c r="L36" s="284">
        <v>69220</v>
      </c>
      <c r="M36" s="284">
        <v>18557</v>
      </c>
      <c r="N36" s="284">
        <v>0</v>
      </c>
      <c r="O36" s="284">
        <v>478054</v>
      </c>
      <c r="P36" s="284">
        <v>4853</v>
      </c>
      <c r="Q36" s="526">
        <v>814603</v>
      </c>
    </row>
    <row r="37" spans="1:17" s="478" customFormat="1" ht="15">
      <c r="A37" s="472"/>
      <c r="B37" s="282" t="s">
        <v>136</v>
      </c>
      <c r="C37" s="283" t="s">
        <v>137</v>
      </c>
      <c r="D37" s="283" t="s">
        <v>105</v>
      </c>
      <c r="E37" s="284">
        <v>336721</v>
      </c>
      <c r="F37" s="284">
        <v>24422</v>
      </c>
      <c r="G37" s="284">
        <v>184873</v>
      </c>
      <c r="H37" s="284">
        <v>546016</v>
      </c>
      <c r="I37" s="284">
        <v>506</v>
      </c>
      <c r="J37" s="284">
        <v>117</v>
      </c>
      <c r="K37" s="284">
        <v>29517</v>
      </c>
      <c r="L37" s="284">
        <v>138784</v>
      </c>
      <c r="M37" s="284">
        <v>43289</v>
      </c>
      <c r="N37" s="284">
        <v>0</v>
      </c>
      <c r="O37" s="284">
        <v>694220</v>
      </c>
      <c r="P37" s="284">
        <v>0</v>
      </c>
      <c r="Q37" s="526">
        <v>1461068</v>
      </c>
    </row>
    <row r="38" spans="1:17" s="478" customFormat="1" ht="15">
      <c r="A38" s="472"/>
      <c r="B38" s="282" t="s">
        <v>138</v>
      </c>
      <c r="C38" s="283" t="s">
        <v>139</v>
      </c>
      <c r="D38" s="283" t="s">
        <v>105</v>
      </c>
      <c r="E38" s="284">
        <v>59496</v>
      </c>
      <c r="F38" s="284">
        <v>5153</v>
      </c>
      <c r="G38" s="284">
        <v>45715</v>
      </c>
      <c r="H38" s="284">
        <v>110364</v>
      </c>
      <c r="I38" s="284">
        <v>141</v>
      </c>
      <c r="J38" s="284">
        <v>90</v>
      </c>
      <c r="K38" s="284">
        <v>1540</v>
      </c>
      <c r="L38" s="284">
        <v>69220</v>
      </c>
      <c r="M38" s="284">
        <v>5530</v>
      </c>
      <c r="N38" s="284">
        <v>0</v>
      </c>
      <c r="O38" s="284">
        <v>478054</v>
      </c>
      <c r="P38" s="284">
        <v>4853</v>
      </c>
      <c r="Q38" s="526">
        <v>671032</v>
      </c>
    </row>
    <row r="39" spans="1:17" s="478" customFormat="1" ht="15">
      <c r="A39" s="472"/>
      <c r="B39" s="282" t="s">
        <v>231</v>
      </c>
      <c r="C39" s="283" t="s">
        <v>232</v>
      </c>
      <c r="D39" s="283" t="s">
        <v>105</v>
      </c>
      <c r="E39" s="284">
        <v>212118</v>
      </c>
      <c r="F39" s="284">
        <v>20629</v>
      </c>
      <c r="G39" s="284">
        <v>123416</v>
      </c>
      <c r="H39" s="284">
        <v>356163</v>
      </c>
      <c r="I39" s="284">
        <v>218</v>
      </c>
      <c r="J39" s="284">
        <v>94</v>
      </c>
      <c r="K39" s="284">
        <v>11030</v>
      </c>
      <c r="L39" s="284">
        <v>686262</v>
      </c>
      <c r="M39" s="284">
        <v>29810</v>
      </c>
      <c r="N39" s="284">
        <v>28118</v>
      </c>
      <c r="O39" s="284">
        <v>1428824</v>
      </c>
      <c r="P39" s="284">
        <v>18</v>
      </c>
      <c r="Q39" s="526">
        <v>2542700</v>
      </c>
    </row>
    <row r="40" spans="1:17" s="478" customFormat="1" ht="15">
      <c r="A40" s="472"/>
      <c r="B40" s="282" t="s">
        <v>219</v>
      </c>
      <c r="C40" s="283" t="s">
        <v>220</v>
      </c>
      <c r="D40" s="283" t="s">
        <v>206</v>
      </c>
      <c r="E40" s="284">
        <v>25841</v>
      </c>
      <c r="F40" s="284">
        <v>2691</v>
      </c>
      <c r="G40" s="284">
        <v>11934</v>
      </c>
      <c r="H40" s="284">
        <v>40466</v>
      </c>
      <c r="I40" s="284">
        <v>7</v>
      </c>
      <c r="J40" s="284">
        <v>96</v>
      </c>
      <c r="K40" s="284">
        <v>1513</v>
      </c>
      <c r="L40" s="284">
        <v>70919</v>
      </c>
      <c r="M40" s="284">
        <v>2789</v>
      </c>
      <c r="N40" s="284">
        <v>241</v>
      </c>
      <c r="O40" s="284">
        <v>478953</v>
      </c>
      <c r="P40" s="284">
        <v>4853</v>
      </c>
      <c r="Q40" s="526">
        <v>600668</v>
      </c>
    </row>
    <row r="41" spans="1:17" s="478" customFormat="1" ht="15">
      <c r="A41" s="472"/>
      <c r="B41" s="282" t="s">
        <v>243</v>
      </c>
      <c r="C41" s="283" t="s">
        <v>244</v>
      </c>
      <c r="D41" s="283" t="s">
        <v>206</v>
      </c>
      <c r="E41" s="284">
        <v>5371</v>
      </c>
      <c r="F41" s="284">
        <v>1091</v>
      </c>
      <c r="G41" s="284">
        <v>4643</v>
      </c>
      <c r="H41" s="284">
        <v>11105</v>
      </c>
      <c r="I41" s="284">
        <v>7</v>
      </c>
      <c r="J41" s="284">
        <v>88</v>
      </c>
      <c r="K41" s="284">
        <v>490</v>
      </c>
      <c r="L41" s="284">
        <v>46040</v>
      </c>
      <c r="M41" s="284">
        <v>1401</v>
      </c>
      <c r="N41" s="284">
        <v>215</v>
      </c>
      <c r="O41" s="284">
        <v>438399</v>
      </c>
      <c r="P41" s="284">
        <v>17</v>
      </c>
      <c r="Q41" s="526">
        <v>498045</v>
      </c>
    </row>
    <row r="42" spans="1:17" s="478" customFormat="1" ht="15">
      <c r="A42" s="472"/>
      <c r="B42" s="282" t="s">
        <v>245</v>
      </c>
      <c r="C42" s="283" t="s">
        <v>246</v>
      </c>
      <c r="D42" s="283" t="s">
        <v>247</v>
      </c>
      <c r="E42" s="284">
        <v>10623</v>
      </c>
      <c r="F42" s="284">
        <v>514</v>
      </c>
      <c r="G42" s="284">
        <v>4118</v>
      </c>
      <c r="H42" s="284">
        <v>15255</v>
      </c>
      <c r="I42" s="284">
        <v>16</v>
      </c>
      <c r="J42" s="284">
        <v>86</v>
      </c>
      <c r="K42" s="284">
        <v>1623</v>
      </c>
      <c r="L42" s="284">
        <v>69220</v>
      </c>
      <c r="M42" s="284">
        <v>0</v>
      </c>
      <c r="N42" s="284">
        <v>0</v>
      </c>
      <c r="O42" s="284">
        <v>478054</v>
      </c>
      <c r="P42" s="284">
        <v>4853</v>
      </c>
      <c r="Q42" s="526">
        <v>569107</v>
      </c>
    </row>
    <row r="43" spans="1:17" s="478" customFormat="1" ht="15">
      <c r="A43" s="472"/>
      <c r="B43" s="282" t="s">
        <v>140</v>
      </c>
      <c r="C43" s="283" t="s">
        <v>141</v>
      </c>
      <c r="D43" s="283" t="s">
        <v>105</v>
      </c>
      <c r="E43" s="284">
        <v>60355</v>
      </c>
      <c r="F43" s="284">
        <v>5537</v>
      </c>
      <c r="G43" s="284">
        <v>36448</v>
      </c>
      <c r="H43" s="284">
        <v>102340</v>
      </c>
      <c r="I43" s="284">
        <v>20</v>
      </c>
      <c r="J43" s="284">
        <v>91</v>
      </c>
      <c r="K43" s="284">
        <v>2598</v>
      </c>
      <c r="L43" s="284">
        <v>69220</v>
      </c>
      <c r="M43" s="284">
        <v>7314</v>
      </c>
      <c r="N43" s="284">
        <v>0</v>
      </c>
      <c r="O43" s="284">
        <v>478054</v>
      </c>
      <c r="P43" s="284">
        <v>4853</v>
      </c>
      <c r="Q43" s="526">
        <v>666047</v>
      </c>
    </row>
    <row r="44" spans="1:17" s="478" customFormat="1" ht="15">
      <c r="A44" s="472"/>
      <c r="B44" s="282" t="s">
        <v>142</v>
      </c>
      <c r="C44" s="283" t="s">
        <v>143</v>
      </c>
      <c r="D44" s="283" t="s">
        <v>105</v>
      </c>
      <c r="E44" s="284">
        <v>163768</v>
      </c>
      <c r="F44" s="284">
        <v>15150</v>
      </c>
      <c r="G44" s="284">
        <v>148902</v>
      </c>
      <c r="H44" s="284">
        <v>327820</v>
      </c>
      <c r="I44" s="284">
        <v>462</v>
      </c>
      <c r="J44" s="284">
        <v>103</v>
      </c>
      <c r="K44" s="284">
        <v>15681</v>
      </c>
      <c r="L44" s="284">
        <v>147265</v>
      </c>
      <c r="M44" s="284">
        <v>46240</v>
      </c>
      <c r="N44" s="284">
        <v>21898</v>
      </c>
      <c r="O44" s="284">
        <v>663127</v>
      </c>
      <c r="P44" s="284">
        <v>9608</v>
      </c>
      <c r="Q44" s="526">
        <v>1242629</v>
      </c>
    </row>
    <row r="45" spans="1:17" s="478" customFormat="1" ht="15">
      <c r="A45" s="472"/>
      <c r="B45" s="282" t="s">
        <v>144</v>
      </c>
      <c r="C45" s="283" t="s">
        <v>145</v>
      </c>
      <c r="D45" s="283" t="s">
        <v>105</v>
      </c>
      <c r="E45" s="284">
        <v>39899</v>
      </c>
      <c r="F45" s="284">
        <v>1463</v>
      </c>
      <c r="G45" s="284">
        <v>21342</v>
      </c>
      <c r="H45" s="284">
        <v>62704</v>
      </c>
      <c r="I45" s="284">
        <v>4</v>
      </c>
      <c r="J45" s="284">
        <v>87</v>
      </c>
      <c r="K45" s="284">
        <v>1090</v>
      </c>
      <c r="L45" s="284">
        <v>69220</v>
      </c>
      <c r="M45" s="284">
        <v>275</v>
      </c>
      <c r="N45" s="284">
        <v>0</v>
      </c>
      <c r="O45" s="284">
        <v>478054</v>
      </c>
      <c r="P45" s="284">
        <v>4853</v>
      </c>
      <c r="Q45" s="526">
        <v>616748</v>
      </c>
    </row>
    <row r="46" spans="1:17" s="478" customFormat="1" ht="15">
      <c r="A46" s="472"/>
      <c r="B46" s="282" t="s">
        <v>146</v>
      </c>
      <c r="C46" s="283" t="s">
        <v>147</v>
      </c>
      <c r="D46" s="283" t="s">
        <v>105</v>
      </c>
      <c r="E46" s="284">
        <v>82749</v>
      </c>
      <c r="F46" s="284">
        <v>6706</v>
      </c>
      <c r="G46" s="284">
        <v>85508</v>
      </c>
      <c r="H46" s="284">
        <v>174963</v>
      </c>
      <c r="I46" s="284">
        <v>104</v>
      </c>
      <c r="J46" s="284">
        <v>90</v>
      </c>
      <c r="K46" s="284">
        <v>4458</v>
      </c>
      <c r="L46" s="284">
        <v>70710</v>
      </c>
      <c r="M46" s="284">
        <v>11114</v>
      </c>
      <c r="N46" s="284">
        <v>0</v>
      </c>
      <c r="O46" s="284">
        <v>479212</v>
      </c>
      <c r="P46" s="284">
        <v>4853</v>
      </c>
      <c r="Q46" s="526">
        <v>753904</v>
      </c>
    </row>
    <row r="47" spans="1:17" s="478" customFormat="1" ht="15">
      <c r="A47" s="472"/>
      <c r="B47" s="282" t="s">
        <v>225</v>
      </c>
      <c r="C47" s="283" t="s">
        <v>226</v>
      </c>
      <c r="D47" s="283" t="s">
        <v>206</v>
      </c>
      <c r="E47" s="284">
        <v>8558</v>
      </c>
      <c r="F47" s="284">
        <v>1159</v>
      </c>
      <c r="G47" s="284">
        <v>7105</v>
      </c>
      <c r="H47" s="284">
        <v>16822</v>
      </c>
      <c r="I47" s="284">
        <v>16</v>
      </c>
      <c r="J47" s="284">
        <v>86</v>
      </c>
      <c r="K47" s="284">
        <v>654</v>
      </c>
      <c r="L47" s="284">
        <v>69220</v>
      </c>
      <c r="M47" s="284">
        <v>2127</v>
      </c>
      <c r="N47" s="284">
        <v>0</v>
      </c>
      <c r="O47" s="284">
        <v>478054</v>
      </c>
      <c r="P47" s="284">
        <v>4853</v>
      </c>
      <c r="Q47" s="526">
        <v>571906</v>
      </c>
    </row>
    <row r="48" spans="1:17" s="478" customFormat="1" ht="15">
      <c r="A48" s="472"/>
      <c r="B48" s="282" t="s">
        <v>148</v>
      </c>
      <c r="C48" s="283" t="s">
        <v>149</v>
      </c>
      <c r="D48" s="283" t="s">
        <v>105</v>
      </c>
      <c r="E48" s="284">
        <v>66881</v>
      </c>
      <c r="F48" s="284">
        <v>3865</v>
      </c>
      <c r="G48" s="284">
        <v>32507</v>
      </c>
      <c r="H48" s="284">
        <v>103253</v>
      </c>
      <c r="I48" s="284">
        <v>92</v>
      </c>
      <c r="J48" s="284">
        <v>96</v>
      </c>
      <c r="K48" s="284">
        <v>5814</v>
      </c>
      <c r="L48" s="284">
        <v>101746</v>
      </c>
      <c r="M48" s="284">
        <v>9411</v>
      </c>
      <c r="N48" s="284">
        <v>0</v>
      </c>
      <c r="O48" s="284">
        <v>601386</v>
      </c>
      <c r="P48" s="284">
        <v>4949</v>
      </c>
      <c r="Q48" s="526">
        <v>827631</v>
      </c>
    </row>
    <row r="49" spans="1:17" s="478" customFormat="1" ht="15">
      <c r="A49" s="472"/>
      <c r="B49" s="282" t="s">
        <v>150</v>
      </c>
      <c r="C49" s="283" t="s">
        <v>151</v>
      </c>
      <c r="D49" s="283" t="s">
        <v>105</v>
      </c>
      <c r="E49" s="284">
        <v>163110</v>
      </c>
      <c r="F49" s="284">
        <v>12666</v>
      </c>
      <c r="G49" s="284">
        <v>74298</v>
      </c>
      <c r="H49" s="284">
        <v>250074</v>
      </c>
      <c r="I49" s="284">
        <v>100</v>
      </c>
      <c r="J49" s="284">
        <v>94</v>
      </c>
      <c r="K49" s="284">
        <v>12380</v>
      </c>
      <c r="L49" s="284">
        <v>101391</v>
      </c>
      <c r="M49" s="284">
        <v>18928</v>
      </c>
      <c r="N49" s="284">
        <v>0</v>
      </c>
      <c r="O49" s="284">
        <v>600956</v>
      </c>
      <c r="P49" s="284">
        <v>4949</v>
      </c>
      <c r="Q49" s="526">
        <v>989748</v>
      </c>
    </row>
    <row r="50" spans="1:17" s="478" customFormat="1" ht="15">
      <c r="A50" s="472"/>
      <c r="B50" s="282" t="s">
        <v>209</v>
      </c>
      <c r="C50" s="283" t="s">
        <v>210</v>
      </c>
      <c r="D50" s="283" t="s">
        <v>206</v>
      </c>
      <c r="E50" s="284">
        <v>63033</v>
      </c>
      <c r="F50" s="284">
        <v>7525</v>
      </c>
      <c r="G50" s="284">
        <v>42359</v>
      </c>
      <c r="H50" s="284">
        <v>112917</v>
      </c>
      <c r="I50" s="284">
        <v>142</v>
      </c>
      <c r="J50" s="284">
        <v>93</v>
      </c>
      <c r="K50" s="284">
        <v>6290</v>
      </c>
      <c r="L50" s="284">
        <v>106495</v>
      </c>
      <c r="M50" s="284">
        <v>12579</v>
      </c>
      <c r="N50" s="284">
        <v>2207</v>
      </c>
      <c r="O50" s="284">
        <v>604751</v>
      </c>
      <c r="P50" s="284">
        <v>0</v>
      </c>
      <c r="Q50" s="526">
        <v>845474</v>
      </c>
    </row>
    <row r="51" spans="1:17" s="478" customFormat="1" ht="15">
      <c r="A51" s="472"/>
      <c r="B51" s="282" t="s">
        <v>211</v>
      </c>
      <c r="C51" s="283" t="s">
        <v>212</v>
      </c>
      <c r="D51" s="283" t="s">
        <v>206</v>
      </c>
      <c r="E51" s="284">
        <v>159491</v>
      </c>
      <c r="F51" s="284">
        <v>4536</v>
      </c>
      <c r="G51" s="284">
        <v>71108</v>
      </c>
      <c r="H51" s="284">
        <v>235135</v>
      </c>
      <c r="I51" s="284">
        <v>208</v>
      </c>
      <c r="J51" s="284">
        <v>107</v>
      </c>
      <c r="K51" s="284">
        <v>5211</v>
      </c>
      <c r="L51" s="284">
        <v>304935</v>
      </c>
      <c r="M51" s="284">
        <v>23700</v>
      </c>
      <c r="N51" s="284">
        <v>0</v>
      </c>
      <c r="O51" s="284">
        <v>1714302</v>
      </c>
      <c r="P51" s="284">
        <v>0</v>
      </c>
      <c r="Q51" s="526">
        <v>2356653</v>
      </c>
    </row>
    <row r="52" spans="1:17" s="478" customFormat="1" ht="15">
      <c r="A52" s="472"/>
      <c r="B52" s="282" t="s">
        <v>241</v>
      </c>
      <c r="C52" s="283" t="s">
        <v>242</v>
      </c>
      <c r="D52" s="283" t="s">
        <v>206</v>
      </c>
      <c r="E52" s="284">
        <v>12111</v>
      </c>
      <c r="F52" s="284">
        <v>1910</v>
      </c>
      <c r="G52" s="284">
        <v>12902</v>
      </c>
      <c r="H52" s="284">
        <v>26923</v>
      </c>
      <c r="I52" s="284">
        <v>9</v>
      </c>
      <c r="J52" s="284">
        <v>88</v>
      </c>
      <c r="K52" s="284">
        <v>1106</v>
      </c>
      <c r="L52" s="284">
        <v>69847</v>
      </c>
      <c r="M52" s="284">
        <v>369</v>
      </c>
      <c r="N52" s="284">
        <v>496</v>
      </c>
      <c r="O52" s="284">
        <v>485115</v>
      </c>
      <c r="P52" s="284">
        <v>4853</v>
      </c>
      <c r="Q52" s="526">
        <v>589462</v>
      </c>
    </row>
    <row r="53" spans="1:17" s="478" customFormat="1" ht="15">
      <c r="A53" s="472"/>
      <c r="B53" s="282" t="s">
        <v>152</v>
      </c>
      <c r="C53" s="283" t="s">
        <v>153</v>
      </c>
      <c r="D53" s="283" t="s">
        <v>105</v>
      </c>
      <c r="E53" s="284">
        <v>114557</v>
      </c>
      <c r="F53" s="284">
        <v>12763</v>
      </c>
      <c r="G53" s="284">
        <v>56299</v>
      </c>
      <c r="H53" s="284">
        <v>183619</v>
      </c>
      <c r="I53" s="284">
        <v>31</v>
      </c>
      <c r="J53" s="284">
        <v>92</v>
      </c>
      <c r="K53" s="284">
        <v>6595</v>
      </c>
      <c r="L53" s="284">
        <v>51193</v>
      </c>
      <c r="M53" s="284">
        <v>262</v>
      </c>
      <c r="N53" s="284">
        <v>0</v>
      </c>
      <c r="O53" s="284">
        <v>457894</v>
      </c>
      <c r="P53" s="284">
        <v>4803</v>
      </c>
      <c r="Q53" s="526">
        <v>708761</v>
      </c>
    </row>
    <row r="54" spans="1:17" s="478" customFormat="1" ht="15">
      <c r="A54" s="472"/>
      <c r="B54" s="282" t="s">
        <v>221</v>
      </c>
      <c r="C54" s="283" t="s">
        <v>222</v>
      </c>
      <c r="D54" s="283" t="s">
        <v>206</v>
      </c>
      <c r="E54" s="284">
        <v>20442</v>
      </c>
      <c r="F54" s="284">
        <v>2633</v>
      </c>
      <c r="G54" s="284">
        <v>16116</v>
      </c>
      <c r="H54" s="284">
        <v>39191</v>
      </c>
      <c r="I54" s="284">
        <v>54</v>
      </c>
      <c r="J54" s="284">
        <v>88</v>
      </c>
      <c r="K54" s="284">
        <v>247</v>
      </c>
      <c r="L54" s="284">
        <v>69220</v>
      </c>
      <c r="M54" s="284">
        <v>2829</v>
      </c>
      <c r="N54" s="284">
        <v>0</v>
      </c>
      <c r="O54" s="284">
        <v>478054</v>
      </c>
      <c r="P54" s="284">
        <v>4853</v>
      </c>
      <c r="Q54" s="526">
        <v>597856</v>
      </c>
    </row>
    <row r="55" spans="1:17" s="478" customFormat="1" ht="15">
      <c r="A55" s="472"/>
      <c r="B55" s="282" t="s">
        <v>156</v>
      </c>
      <c r="C55" s="283" t="s">
        <v>157</v>
      </c>
      <c r="D55" s="283" t="s">
        <v>105</v>
      </c>
      <c r="E55" s="284">
        <v>74260</v>
      </c>
      <c r="F55" s="284">
        <v>4709</v>
      </c>
      <c r="G55" s="284">
        <v>27750</v>
      </c>
      <c r="H55" s="284">
        <v>106719</v>
      </c>
      <c r="I55" s="284">
        <v>70</v>
      </c>
      <c r="J55" s="284">
        <v>86</v>
      </c>
      <c r="K55" s="284">
        <v>3573</v>
      </c>
      <c r="L55" s="284">
        <v>69220</v>
      </c>
      <c r="M55" s="284">
        <v>7596</v>
      </c>
      <c r="N55" s="284">
        <v>0</v>
      </c>
      <c r="O55" s="284">
        <v>478054</v>
      </c>
      <c r="P55" s="284">
        <v>4853</v>
      </c>
      <c r="Q55" s="526">
        <v>670847</v>
      </c>
    </row>
    <row r="56" spans="1:17" s="478" customFormat="1" ht="15">
      <c r="A56" s="472"/>
      <c r="B56" s="282" t="s">
        <v>233</v>
      </c>
      <c r="C56" s="283" t="s">
        <v>234</v>
      </c>
      <c r="D56" s="283" t="s">
        <v>105</v>
      </c>
      <c r="E56" s="284">
        <v>68204</v>
      </c>
      <c r="F56" s="284">
        <v>4774</v>
      </c>
      <c r="G56" s="284">
        <v>58212</v>
      </c>
      <c r="H56" s="284">
        <v>131190</v>
      </c>
      <c r="I56" s="284">
        <v>51</v>
      </c>
      <c r="J56" s="284">
        <v>90</v>
      </c>
      <c r="K56" s="284">
        <v>6241</v>
      </c>
      <c r="L56" s="284">
        <v>102952</v>
      </c>
      <c r="M56" s="284">
        <v>9212</v>
      </c>
      <c r="N56" s="284">
        <v>0</v>
      </c>
      <c r="O56" s="284">
        <v>606493</v>
      </c>
      <c r="P56" s="284">
        <v>9014</v>
      </c>
      <c r="Q56" s="526">
        <v>866907</v>
      </c>
    </row>
    <row r="57" spans="1:17" s="478" customFormat="1" ht="15">
      <c r="A57" s="472"/>
      <c r="B57" s="282" t="s">
        <v>158</v>
      </c>
      <c r="C57" s="283" t="s">
        <v>159</v>
      </c>
      <c r="D57" s="283" t="s">
        <v>105</v>
      </c>
      <c r="E57" s="284">
        <v>30424</v>
      </c>
      <c r="F57" s="284">
        <v>2050</v>
      </c>
      <c r="G57" s="284">
        <v>17903</v>
      </c>
      <c r="H57" s="284">
        <v>50377</v>
      </c>
      <c r="I57" s="284">
        <v>23</v>
      </c>
      <c r="J57" s="284">
        <v>87</v>
      </c>
      <c r="K57" s="284">
        <v>3283</v>
      </c>
      <c r="L57" s="284">
        <v>69220</v>
      </c>
      <c r="M57" s="284">
        <v>6322</v>
      </c>
      <c r="N57" s="284">
        <v>0</v>
      </c>
      <c r="O57" s="284">
        <v>478054</v>
      </c>
      <c r="P57" s="284">
        <v>4853</v>
      </c>
      <c r="Q57" s="526">
        <v>612774</v>
      </c>
    </row>
    <row r="58" spans="1:17" s="478" customFormat="1" ht="15">
      <c r="A58" s="472"/>
      <c r="B58" s="282" t="s">
        <v>160</v>
      </c>
      <c r="C58" s="283" t="s">
        <v>161</v>
      </c>
      <c r="D58" s="283" t="s">
        <v>105</v>
      </c>
      <c r="E58" s="284">
        <v>39698</v>
      </c>
      <c r="F58" s="284">
        <v>2111</v>
      </c>
      <c r="G58" s="284">
        <v>15211</v>
      </c>
      <c r="H58" s="284">
        <v>57020</v>
      </c>
      <c r="I58" s="284">
        <v>88</v>
      </c>
      <c r="J58" s="284">
        <v>91</v>
      </c>
      <c r="K58" s="284">
        <v>2873</v>
      </c>
      <c r="L58" s="284">
        <v>69220</v>
      </c>
      <c r="M58" s="284">
        <v>7292</v>
      </c>
      <c r="N58" s="284">
        <v>0</v>
      </c>
      <c r="O58" s="284">
        <v>478054</v>
      </c>
      <c r="P58" s="284">
        <v>4853</v>
      </c>
      <c r="Q58" s="526">
        <v>619669</v>
      </c>
    </row>
    <row r="59" spans="1:17" s="478" customFormat="1" ht="15">
      <c r="A59" s="472"/>
      <c r="B59" s="282" t="s">
        <v>213</v>
      </c>
      <c r="C59" s="283" t="s">
        <v>214</v>
      </c>
      <c r="D59" s="283" t="s">
        <v>206</v>
      </c>
      <c r="E59" s="284">
        <v>54792</v>
      </c>
      <c r="F59" s="284">
        <v>10976</v>
      </c>
      <c r="G59" s="284">
        <v>51425</v>
      </c>
      <c r="H59" s="284">
        <v>117193</v>
      </c>
      <c r="I59" s="284">
        <v>82</v>
      </c>
      <c r="J59" s="284">
        <v>95</v>
      </c>
      <c r="K59" s="284">
        <v>7359</v>
      </c>
      <c r="L59" s="284">
        <v>103749</v>
      </c>
      <c r="M59" s="284">
        <v>10748</v>
      </c>
      <c r="N59" s="284">
        <v>0</v>
      </c>
      <c r="O59" s="284">
        <v>605379</v>
      </c>
      <c r="P59" s="284">
        <v>0</v>
      </c>
      <c r="Q59" s="526">
        <v>845331</v>
      </c>
    </row>
    <row r="60" spans="1:17" s="478" customFormat="1" ht="15">
      <c r="A60" s="472"/>
      <c r="B60" s="282" t="s">
        <v>93</v>
      </c>
      <c r="C60" s="283" t="s">
        <v>94</v>
      </c>
      <c r="D60" s="283" t="s">
        <v>80</v>
      </c>
      <c r="E60" s="284">
        <v>83747</v>
      </c>
      <c r="F60" s="284">
        <v>5249</v>
      </c>
      <c r="G60" s="284">
        <v>34406</v>
      </c>
      <c r="H60" s="284">
        <v>123402</v>
      </c>
      <c r="I60" s="284">
        <v>10</v>
      </c>
      <c r="J60" s="284">
        <v>88</v>
      </c>
      <c r="K60" s="284">
        <v>6925</v>
      </c>
      <c r="L60" s="284">
        <v>69220</v>
      </c>
      <c r="M60" s="284">
        <v>11681</v>
      </c>
      <c r="N60" s="284">
        <v>0</v>
      </c>
      <c r="O60" s="284">
        <v>478054</v>
      </c>
      <c r="P60" s="284">
        <v>4853</v>
      </c>
      <c r="Q60" s="526">
        <v>694603</v>
      </c>
    </row>
    <row r="61" spans="1:17" s="478" customFormat="1" ht="15">
      <c r="A61" s="472"/>
      <c r="B61" s="282" t="s">
        <v>95</v>
      </c>
      <c r="C61" s="283" t="s">
        <v>96</v>
      </c>
      <c r="D61" s="283" t="s">
        <v>80</v>
      </c>
      <c r="E61" s="284">
        <v>61791</v>
      </c>
      <c r="F61" s="284">
        <v>6265</v>
      </c>
      <c r="G61" s="284">
        <v>27368</v>
      </c>
      <c r="H61" s="284">
        <v>95424</v>
      </c>
      <c r="I61" s="284">
        <v>136</v>
      </c>
      <c r="J61" s="284">
        <v>90</v>
      </c>
      <c r="K61" s="284">
        <v>3135</v>
      </c>
      <c r="L61" s="284">
        <v>69543</v>
      </c>
      <c r="M61" s="284">
        <v>5732</v>
      </c>
      <c r="N61" s="284">
        <v>0</v>
      </c>
      <c r="O61" s="284">
        <v>478712</v>
      </c>
      <c r="P61" s="284">
        <v>4853</v>
      </c>
      <c r="Q61" s="526">
        <v>658917</v>
      </c>
    </row>
    <row r="62" spans="1:17" s="478" customFormat="1" ht="15">
      <c r="A62" s="472"/>
      <c r="B62" s="282" t="s">
        <v>166</v>
      </c>
      <c r="C62" s="283" t="s">
        <v>167</v>
      </c>
      <c r="D62" s="283" t="s">
        <v>105</v>
      </c>
      <c r="E62" s="284">
        <v>174824</v>
      </c>
      <c r="F62" s="284">
        <v>13499</v>
      </c>
      <c r="G62" s="284">
        <v>105217</v>
      </c>
      <c r="H62" s="284">
        <v>293540</v>
      </c>
      <c r="I62" s="284">
        <v>287</v>
      </c>
      <c r="J62" s="284">
        <v>142</v>
      </c>
      <c r="K62" s="284">
        <v>9763</v>
      </c>
      <c r="L62" s="284">
        <v>117701</v>
      </c>
      <c r="M62" s="284">
        <v>14363</v>
      </c>
      <c r="N62" s="284">
        <v>2283</v>
      </c>
      <c r="O62" s="284">
        <v>611520</v>
      </c>
      <c r="P62" s="284">
        <v>4949</v>
      </c>
      <c r="Q62" s="526">
        <v>1055017</v>
      </c>
    </row>
    <row r="63" spans="1:17" s="478" customFormat="1" ht="15">
      <c r="A63" s="472"/>
      <c r="B63" s="282" t="s">
        <v>97</v>
      </c>
      <c r="C63" s="283" t="s">
        <v>98</v>
      </c>
      <c r="D63" s="283" t="s">
        <v>80</v>
      </c>
      <c r="E63" s="284">
        <v>183641</v>
      </c>
      <c r="F63" s="284">
        <v>13184</v>
      </c>
      <c r="G63" s="284">
        <v>127217</v>
      </c>
      <c r="H63" s="284">
        <v>324042</v>
      </c>
      <c r="I63" s="284">
        <v>80</v>
      </c>
      <c r="J63" s="284">
        <v>87</v>
      </c>
      <c r="K63" s="284">
        <v>6314</v>
      </c>
      <c r="L63" s="284">
        <v>43786</v>
      </c>
      <c r="M63" s="284">
        <v>15743</v>
      </c>
      <c r="N63" s="284">
        <v>8</v>
      </c>
      <c r="O63" s="284">
        <v>438996</v>
      </c>
      <c r="P63" s="284">
        <v>0</v>
      </c>
      <c r="Q63" s="526">
        <v>832147</v>
      </c>
    </row>
    <row r="64" spans="1:17" s="478" customFormat="1" ht="15">
      <c r="A64" s="472"/>
      <c r="B64" s="282" t="s">
        <v>168</v>
      </c>
      <c r="C64" s="283" t="s">
        <v>169</v>
      </c>
      <c r="D64" s="283" t="s">
        <v>105</v>
      </c>
      <c r="E64" s="284">
        <v>58636</v>
      </c>
      <c r="F64" s="284">
        <v>7378</v>
      </c>
      <c r="G64" s="284">
        <v>38269</v>
      </c>
      <c r="H64" s="284">
        <v>104283</v>
      </c>
      <c r="I64" s="284">
        <v>103</v>
      </c>
      <c r="J64" s="284">
        <v>92</v>
      </c>
      <c r="K64" s="284">
        <v>7456</v>
      </c>
      <c r="L64" s="284">
        <v>110685</v>
      </c>
      <c r="M64" s="284">
        <v>12229</v>
      </c>
      <c r="N64" s="284">
        <v>787</v>
      </c>
      <c r="O64" s="284">
        <v>606018</v>
      </c>
      <c r="P64" s="284">
        <v>80</v>
      </c>
      <c r="Q64" s="526">
        <v>843389</v>
      </c>
    </row>
    <row r="65" spans="1:17" s="478" customFormat="1" ht="15">
      <c r="A65" s="472"/>
      <c r="B65" s="282" t="s">
        <v>237</v>
      </c>
      <c r="C65" s="283" t="s">
        <v>238</v>
      </c>
      <c r="D65" s="283" t="s">
        <v>105</v>
      </c>
      <c r="E65" s="284">
        <v>39088</v>
      </c>
      <c r="F65" s="284">
        <v>5470</v>
      </c>
      <c r="G65" s="284">
        <v>50644</v>
      </c>
      <c r="H65" s="284">
        <v>95202</v>
      </c>
      <c r="I65" s="284">
        <v>39</v>
      </c>
      <c r="J65" s="284">
        <v>87</v>
      </c>
      <c r="K65" s="284">
        <v>3285</v>
      </c>
      <c r="L65" s="284">
        <v>56144</v>
      </c>
      <c r="M65" s="284">
        <v>8306</v>
      </c>
      <c r="N65" s="284">
        <v>865</v>
      </c>
      <c r="O65" s="284">
        <v>446525</v>
      </c>
      <c r="P65" s="284">
        <v>0</v>
      </c>
      <c r="Q65" s="526">
        <v>611351</v>
      </c>
    </row>
    <row r="66" spans="1:17" s="478" customFormat="1" ht="15">
      <c r="A66" s="472"/>
      <c r="B66" s="282" t="s">
        <v>170</v>
      </c>
      <c r="C66" s="283" t="s">
        <v>171</v>
      </c>
      <c r="D66" s="283" t="s">
        <v>105</v>
      </c>
      <c r="E66" s="284">
        <v>65611</v>
      </c>
      <c r="F66" s="284">
        <v>6720</v>
      </c>
      <c r="G66" s="284">
        <v>46855</v>
      </c>
      <c r="H66" s="284">
        <v>119186</v>
      </c>
      <c r="I66" s="284">
        <v>69</v>
      </c>
      <c r="J66" s="284">
        <v>88</v>
      </c>
      <c r="K66" s="284">
        <v>2970</v>
      </c>
      <c r="L66" s="284">
        <v>69220</v>
      </c>
      <c r="M66" s="284">
        <v>2994</v>
      </c>
      <c r="N66" s="284">
        <v>0</v>
      </c>
      <c r="O66" s="284">
        <v>478054</v>
      </c>
      <c r="P66" s="284">
        <v>4853</v>
      </c>
      <c r="Q66" s="526">
        <v>678924</v>
      </c>
    </row>
    <row r="67" spans="1:17" s="478" customFormat="1" ht="15">
      <c r="A67" s="472"/>
      <c r="B67" s="282" t="s">
        <v>196</v>
      </c>
      <c r="C67" s="283" t="s">
        <v>197</v>
      </c>
      <c r="D67" s="283" t="s">
        <v>105</v>
      </c>
      <c r="E67" s="284">
        <v>42462</v>
      </c>
      <c r="F67" s="284">
        <v>4071</v>
      </c>
      <c r="G67" s="284">
        <v>24919</v>
      </c>
      <c r="H67" s="284">
        <v>71452</v>
      </c>
      <c r="I67" s="284">
        <v>22</v>
      </c>
      <c r="J67" s="284">
        <v>90</v>
      </c>
      <c r="K67" s="284">
        <v>2221</v>
      </c>
      <c r="L67" s="284">
        <v>69220</v>
      </c>
      <c r="M67" s="284">
        <v>1939</v>
      </c>
      <c r="N67" s="284">
        <v>0</v>
      </c>
      <c r="O67" s="284">
        <v>478054</v>
      </c>
      <c r="P67" s="284">
        <v>4853</v>
      </c>
      <c r="Q67" s="526">
        <v>628373</v>
      </c>
    </row>
    <row r="68" spans="1:17" s="478" customFormat="1" ht="15">
      <c r="A68" s="472"/>
      <c r="B68" s="282" t="s">
        <v>239</v>
      </c>
      <c r="C68" s="283" t="s">
        <v>240</v>
      </c>
      <c r="D68" s="283" t="s">
        <v>105</v>
      </c>
      <c r="E68" s="284">
        <v>28830</v>
      </c>
      <c r="F68" s="284">
        <v>2752</v>
      </c>
      <c r="G68" s="284">
        <v>23916</v>
      </c>
      <c r="H68" s="284">
        <v>55498</v>
      </c>
      <c r="I68" s="284">
        <v>60</v>
      </c>
      <c r="J68" s="284">
        <v>93</v>
      </c>
      <c r="K68" s="284">
        <v>2127</v>
      </c>
      <c r="L68" s="284">
        <v>69292</v>
      </c>
      <c r="M68" s="284">
        <v>1734</v>
      </c>
      <c r="N68" s="284">
        <v>0</v>
      </c>
      <c r="O68" s="284">
        <v>478657</v>
      </c>
      <c r="P68" s="284">
        <v>4853</v>
      </c>
      <c r="Q68" s="526">
        <v>612544</v>
      </c>
    </row>
    <row r="69" spans="1:17" s="478" customFormat="1" ht="15">
      <c r="A69" s="472"/>
      <c r="B69" s="282" t="s">
        <v>99</v>
      </c>
      <c r="C69" s="283" t="s">
        <v>100</v>
      </c>
      <c r="D69" s="283" t="s">
        <v>80</v>
      </c>
      <c r="E69" s="284">
        <v>78085</v>
      </c>
      <c r="F69" s="284">
        <v>4679</v>
      </c>
      <c r="G69" s="284">
        <v>37691</v>
      </c>
      <c r="H69" s="284">
        <v>120455</v>
      </c>
      <c r="I69" s="284">
        <v>150</v>
      </c>
      <c r="J69" s="284">
        <v>89</v>
      </c>
      <c r="K69" s="284">
        <v>5356</v>
      </c>
      <c r="L69" s="284">
        <v>69220</v>
      </c>
      <c r="M69" s="284">
        <v>13429</v>
      </c>
      <c r="N69" s="284">
        <v>0</v>
      </c>
      <c r="O69" s="284">
        <v>478054</v>
      </c>
      <c r="P69" s="284">
        <v>4853</v>
      </c>
      <c r="Q69" s="526">
        <v>693120</v>
      </c>
    </row>
    <row r="70" spans="1:17" s="478" customFormat="1" ht="15">
      <c r="A70" s="472"/>
      <c r="B70" s="282" t="s">
        <v>174</v>
      </c>
      <c r="C70" s="283" t="s">
        <v>175</v>
      </c>
      <c r="D70" s="283" t="s">
        <v>105</v>
      </c>
      <c r="E70" s="284">
        <v>24886</v>
      </c>
      <c r="F70" s="284">
        <v>2676</v>
      </c>
      <c r="G70" s="284">
        <v>11162</v>
      </c>
      <c r="H70" s="284">
        <v>38724</v>
      </c>
      <c r="I70" s="284">
        <v>58</v>
      </c>
      <c r="J70" s="284">
        <v>86</v>
      </c>
      <c r="K70" s="284">
        <v>3075</v>
      </c>
      <c r="L70" s="284">
        <v>102637</v>
      </c>
      <c r="M70" s="284">
        <v>7923</v>
      </c>
      <c r="N70" s="284">
        <v>126</v>
      </c>
      <c r="O70" s="284">
        <v>601549</v>
      </c>
      <c r="P70" s="284">
        <v>4952</v>
      </c>
      <c r="Q70" s="526">
        <v>759587</v>
      </c>
    </row>
    <row r="71" spans="1:17" s="478" customFormat="1" ht="15">
      <c r="A71" s="472"/>
      <c r="B71" s="282" t="s">
        <v>154</v>
      </c>
      <c r="C71" s="283" t="s">
        <v>155</v>
      </c>
      <c r="D71" s="283" t="s">
        <v>105</v>
      </c>
      <c r="E71" s="284">
        <v>118921</v>
      </c>
      <c r="F71" s="284">
        <v>11360</v>
      </c>
      <c r="G71" s="284">
        <v>68267</v>
      </c>
      <c r="H71" s="284">
        <v>198548</v>
      </c>
      <c r="I71" s="284">
        <v>8</v>
      </c>
      <c r="J71" s="284">
        <v>86</v>
      </c>
      <c r="K71" s="284">
        <v>6792</v>
      </c>
      <c r="L71" s="284">
        <v>44090</v>
      </c>
      <c r="M71" s="284">
        <v>7159</v>
      </c>
      <c r="N71" s="284">
        <v>0</v>
      </c>
      <c r="O71" s="284">
        <v>445827</v>
      </c>
      <c r="P71" s="284">
        <v>0</v>
      </c>
      <c r="Q71" s="526">
        <v>706241</v>
      </c>
    </row>
    <row r="72" spans="1:17" s="478" customFormat="1" ht="15">
      <c r="A72" s="472"/>
      <c r="B72" s="282" t="s">
        <v>176</v>
      </c>
      <c r="C72" s="283" t="s">
        <v>177</v>
      </c>
      <c r="D72" s="283" t="s">
        <v>105</v>
      </c>
      <c r="E72" s="284">
        <v>132447</v>
      </c>
      <c r="F72" s="284">
        <v>16582</v>
      </c>
      <c r="G72" s="284">
        <v>91077</v>
      </c>
      <c r="H72" s="284">
        <v>240106</v>
      </c>
      <c r="I72" s="284">
        <v>174</v>
      </c>
      <c r="J72" s="284">
        <v>93</v>
      </c>
      <c r="K72" s="284">
        <v>7602</v>
      </c>
      <c r="L72" s="284">
        <v>45675</v>
      </c>
      <c r="M72" s="284">
        <v>28015</v>
      </c>
      <c r="N72" s="284">
        <v>0</v>
      </c>
      <c r="O72" s="284">
        <v>446570</v>
      </c>
      <c r="P72" s="284">
        <v>4812</v>
      </c>
      <c r="Q72" s="526">
        <v>774053</v>
      </c>
    </row>
    <row r="73" spans="1:17" s="478" customFormat="1" ht="15">
      <c r="A73" s="472"/>
      <c r="B73" s="282" t="s">
        <v>215</v>
      </c>
      <c r="C73" s="283" t="s">
        <v>216</v>
      </c>
      <c r="D73" s="283" t="s">
        <v>206</v>
      </c>
      <c r="E73" s="284">
        <v>8136</v>
      </c>
      <c r="F73" s="284">
        <v>1969</v>
      </c>
      <c r="G73" s="284">
        <v>7784</v>
      </c>
      <c r="H73" s="284">
        <v>17889</v>
      </c>
      <c r="I73" s="284">
        <v>35</v>
      </c>
      <c r="J73" s="284">
        <v>86</v>
      </c>
      <c r="K73" s="284">
        <v>968</v>
      </c>
      <c r="L73" s="284">
        <v>69220</v>
      </c>
      <c r="M73" s="284">
        <v>1346</v>
      </c>
      <c r="N73" s="284">
        <v>0</v>
      </c>
      <c r="O73" s="284">
        <v>478054</v>
      </c>
      <c r="P73" s="284">
        <v>4853</v>
      </c>
      <c r="Q73" s="526">
        <v>572451</v>
      </c>
    </row>
    <row r="74" spans="1:17" s="478" customFormat="1" ht="15">
      <c r="A74" s="472"/>
      <c r="B74" s="282" t="s">
        <v>178</v>
      </c>
      <c r="C74" s="283" t="s">
        <v>179</v>
      </c>
      <c r="D74" s="283" t="s">
        <v>105</v>
      </c>
      <c r="E74" s="284">
        <v>66591</v>
      </c>
      <c r="F74" s="284">
        <v>6268</v>
      </c>
      <c r="G74" s="284">
        <v>37113</v>
      </c>
      <c r="H74" s="284">
        <v>109972</v>
      </c>
      <c r="I74" s="284">
        <v>26</v>
      </c>
      <c r="J74" s="284">
        <v>87</v>
      </c>
      <c r="K74" s="284">
        <v>983</v>
      </c>
      <c r="L74" s="284">
        <v>69220</v>
      </c>
      <c r="M74" s="284">
        <v>5560</v>
      </c>
      <c r="N74" s="284">
        <v>0</v>
      </c>
      <c r="O74" s="284">
        <v>478054</v>
      </c>
      <c r="P74" s="284">
        <v>4853</v>
      </c>
      <c r="Q74" s="526">
        <v>668755</v>
      </c>
    </row>
    <row r="75" spans="1:17" s="478" customFormat="1" ht="15">
      <c r="A75" s="472"/>
      <c r="B75" s="282" t="s">
        <v>180</v>
      </c>
      <c r="C75" s="283" t="s">
        <v>181</v>
      </c>
      <c r="D75" s="283" t="s">
        <v>105</v>
      </c>
      <c r="E75" s="284">
        <v>141027</v>
      </c>
      <c r="F75" s="284">
        <v>7911</v>
      </c>
      <c r="G75" s="284">
        <v>47554</v>
      </c>
      <c r="H75" s="284">
        <v>196492</v>
      </c>
      <c r="I75" s="284">
        <v>125</v>
      </c>
      <c r="J75" s="284">
        <v>89</v>
      </c>
      <c r="K75" s="284">
        <v>6905</v>
      </c>
      <c r="L75" s="284">
        <v>44243</v>
      </c>
      <c r="M75" s="284">
        <v>12968</v>
      </c>
      <c r="N75" s="284">
        <v>0</v>
      </c>
      <c r="O75" s="284">
        <v>439798</v>
      </c>
      <c r="P75" s="284">
        <v>0</v>
      </c>
      <c r="Q75" s="526">
        <v>703485</v>
      </c>
    </row>
    <row r="76" spans="1:17" s="478" customFormat="1" ht="15">
      <c r="A76" s="472"/>
      <c r="B76" s="282" t="s">
        <v>182</v>
      </c>
      <c r="C76" s="283" t="s">
        <v>183</v>
      </c>
      <c r="D76" s="283" t="s">
        <v>105</v>
      </c>
      <c r="E76" s="284">
        <v>112115</v>
      </c>
      <c r="F76" s="284">
        <v>10434</v>
      </c>
      <c r="G76" s="284">
        <v>65628</v>
      </c>
      <c r="H76" s="284">
        <v>188177</v>
      </c>
      <c r="I76" s="284">
        <v>113</v>
      </c>
      <c r="J76" s="284">
        <v>91</v>
      </c>
      <c r="K76" s="284">
        <v>3118</v>
      </c>
      <c r="L76" s="284">
        <v>101712</v>
      </c>
      <c r="M76" s="284">
        <v>13913</v>
      </c>
      <c r="N76" s="284">
        <v>0</v>
      </c>
      <c r="O76" s="284">
        <v>602168</v>
      </c>
      <c r="P76" s="284">
        <v>0</v>
      </c>
      <c r="Q76" s="526">
        <v>941442</v>
      </c>
    </row>
    <row r="77" spans="1:17" s="478" customFormat="1" ht="15">
      <c r="A77" s="472"/>
      <c r="B77" s="282" t="s">
        <v>184</v>
      </c>
      <c r="C77" s="283" t="s">
        <v>185</v>
      </c>
      <c r="D77" s="283" t="s">
        <v>105</v>
      </c>
      <c r="E77" s="284">
        <v>89212</v>
      </c>
      <c r="F77" s="284">
        <v>5935</v>
      </c>
      <c r="G77" s="284">
        <v>48687</v>
      </c>
      <c r="H77" s="284">
        <v>143834</v>
      </c>
      <c r="I77" s="284">
        <v>21</v>
      </c>
      <c r="J77" s="284">
        <v>86</v>
      </c>
      <c r="K77" s="284">
        <v>6014</v>
      </c>
      <c r="L77" s="284">
        <v>101391</v>
      </c>
      <c r="M77" s="284">
        <v>14388</v>
      </c>
      <c r="N77" s="284">
        <v>0</v>
      </c>
      <c r="O77" s="284">
        <v>618919</v>
      </c>
      <c r="P77" s="284">
        <v>0</v>
      </c>
      <c r="Q77" s="526">
        <v>885132</v>
      </c>
    </row>
    <row r="78" spans="1:17" s="478" customFormat="1" ht="15">
      <c r="A78" s="472"/>
      <c r="B78" s="282" t="s">
        <v>186</v>
      </c>
      <c r="C78" s="283" t="s">
        <v>187</v>
      </c>
      <c r="D78" s="283" t="s">
        <v>105</v>
      </c>
      <c r="E78" s="284">
        <v>54118</v>
      </c>
      <c r="F78" s="284">
        <v>3434</v>
      </c>
      <c r="G78" s="284">
        <v>43097</v>
      </c>
      <c r="H78" s="284">
        <v>100649</v>
      </c>
      <c r="I78" s="284">
        <v>60</v>
      </c>
      <c r="J78" s="284">
        <v>93</v>
      </c>
      <c r="K78" s="284">
        <v>872</v>
      </c>
      <c r="L78" s="284">
        <v>69220</v>
      </c>
      <c r="M78" s="284">
        <v>5584</v>
      </c>
      <c r="N78" s="284">
        <v>0</v>
      </c>
      <c r="O78" s="284">
        <v>478054</v>
      </c>
      <c r="P78" s="284">
        <v>4853</v>
      </c>
      <c r="Q78" s="526">
        <v>659863</v>
      </c>
    </row>
    <row r="79" spans="1:17" s="478" customFormat="1" ht="15">
      <c r="A79" s="472"/>
      <c r="B79" s="282" t="s">
        <v>101</v>
      </c>
      <c r="C79" s="283" t="s">
        <v>102</v>
      </c>
      <c r="D79" s="283" t="s">
        <v>80</v>
      </c>
      <c r="E79" s="284">
        <v>154166</v>
      </c>
      <c r="F79" s="284">
        <v>16061</v>
      </c>
      <c r="G79" s="284">
        <v>97196</v>
      </c>
      <c r="H79" s="284">
        <v>267423</v>
      </c>
      <c r="I79" s="284">
        <v>15</v>
      </c>
      <c r="J79" s="284">
        <v>86</v>
      </c>
      <c r="K79" s="284">
        <v>7453</v>
      </c>
      <c r="L79" s="284">
        <v>44334</v>
      </c>
      <c r="M79" s="284">
        <v>15566</v>
      </c>
      <c r="N79" s="284">
        <v>0</v>
      </c>
      <c r="O79" s="284">
        <v>446403</v>
      </c>
      <c r="P79" s="284">
        <v>4020</v>
      </c>
      <c r="Q79" s="526">
        <v>787261</v>
      </c>
    </row>
    <row r="80" spans="1:17" s="478" customFormat="1" ht="15">
      <c r="A80" s="472"/>
      <c r="B80" s="282" t="s">
        <v>188</v>
      </c>
      <c r="C80" s="283" t="s">
        <v>189</v>
      </c>
      <c r="D80" s="283" t="s">
        <v>105</v>
      </c>
      <c r="E80" s="284">
        <v>21626</v>
      </c>
      <c r="F80" s="284">
        <v>2863</v>
      </c>
      <c r="G80" s="284">
        <v>13018</v>
      </c>
      <c r="H80" s="284">
        <v>37507</v>
      </c>
      <c r="I80" s="284">
        <v>31</v>
      </c>
      <c r="J80" s="284">
        <v>93</v>
      </c>
      <c r="K80" s="284">
        <v>3681</v>
      </c>
      <c r="L80" s="284">
        <v>69220</v>
      </c>
      <c r="M80" s="284">
        <v>4307</v>
      </c>
      <c r="N80" s="284">
        <v>0</v>
      </c>
      <c r="O80" s="284">
        <v>478054</v>
      </c>
      <c r="P80" s="284">
        <v>4853</v>
      </c>
      <c r="Q80" s="526">
        <v>597780</v>
      </c>
    </row>
    <row r="81" spans="1:17" s="478" customFormat="1" ht="15">
      <c r="A81" s="472"/>
      <c r="B81" s="282" t="s">
        <v>172</v>
      </c>
      <c r="C81" s="283" t="s">
        <v>173</v>
      </c>
      <c r="D81" s="283" t="s">
        <v>105</v>
      </c>
      <c r="E81" s="284">
        <v>131368</v>
      </c>
      <c r="F81" s="284">
        <v>11577</v>
      </c>
      <c r="G81" s="284">
        <v>83309</v>
      </c>
      <c r="H81" s="284">
        <v>226254</v>
      </c>
      <c r="I81" s="284">
        <v>193</v>
      </c>
      <c r="J81" s="284">
        <v>94</v>
      </c>
      <c r="K81" s="284">
        <v>9573</v>
      </c>
      <c r="L81" s="284">
        <v>47001</v>
      </c>
      <c r="M81" s="284">
        <v>11200</v>
      </c>
      <c r="N81" s="284">
        <v>0</v>
      </c>
      <c r="O81" s="284">
        <v>472258</v>
      </c>
      <c r="P81" s="284">
        <v>4801</v>
      </c>
      <c r="Q81" s="526">
        <v>796736</v>
      </c>
    </row>
    <row r="82" spans="1:17" s="478" customFormat="1" ht="15">
      <c r="A82" s="472"/>
      <c r="B82" s="282" t="s">
        <v>217</v>
      </c>
      <c r="C82" s="283" t="s">
        <v>218</v>
      </c>
      <c r="D82" s="283" t="s">
        <v>206</v>
      </c>
      <c r="E82" s="284">
        <v>35030</v>
      </c>
      <c r="F82" s="284">
        <v>2533</v>
      </c>
      <c r="G82" s="284">
        <v>16408</v>
      </c>
      <c r="H82" s="284">
        <v>53971</v>
      </c>
      <c r="I82" s="284">
        <v>56</v>
      </c>
      <c r="J82" s="284">
        <v>97</v>
      </c>
      <c r="K82" s="284">
        <v>1699</v>
      </c>
      <c r="L82" s="284">
        <v>102191</v>
      </c>
      <c r="M82" s="284">
        <v>893</v>
      </c>
      <c r="N82" s="284">
        <v>0</v>
      </c>
      <c r="O82" s="284">
        <v>602456</v>
      </c>
      <c r="P82" s="284">
        <v>4949</v>
      </c>
      <c r="Q82" s="526">
        <v>766713</v>
      </c>
    </row>
    <row r="83" spans="1:17" s="478" customFormat="1" ht="15">
      <c r="A83" s="472"/>
      <c r="B83" s="282" t="s">
        <v>190</v>
      </c>
      <c r="C83" s="283" t="s">
        <v>191</v>
      </c>
      <c r="D83" s="283" t="s">
        <v>105</v>
      </c>
      <c r="E83" s="284">
        <v>61289</v>
      </c>
      <c r="F83" s="284">
        <v>2717</v>
      </c>
      <c r="G83" s="284">
        <v>31061</v>
      </c>
      <c r="H83" s="284">
        <v>95067</v>
      </c>
      <c r="I83" s="284">
        <v>31</v>
      </c>
      <c r="J83" s="284">
        <v>91</v>
      </c>
      <c r="K83" s="284">
        <v>2412</v>
      </c>
      <c r="L83" s="284">
        <v>69220</v>
      </c>
      <c r="M83" s="284">
        <v>4721</v>
      </c>
      <c r="N83" s="284">
        <v>0</v>
      </c>
      <c r="O83" s="284">
        <v>478054</v>
      </c>
      <c r="P83" s="284">
        <v>4853</v>
      </c>
      <c r="Q83" s="526">
        <v>659465</v>
      </c>
    </row>
    <row r="84" spans="1:17" s="478" customFormat="1" ht="15">
      <c r="A84" s="472"/>
      <c r="B84" s="282" t="s">
        <v>192</v>
      </c>
      <c r="C84" s="283" t="s">
        <v>193</v>
      </c>
      <c r="D84" s="283" t="s">
        <v>105</v>
      </c>
      <c r="E84" s="284">
        <v>61994</v>
      </c>
      <c r="F84" s="284">
        <v>4980</v>
      </c>
      <c r="G84" s="284">
        <v>37277</v>
      </c>
      <c r="H84" s="284">
        <v>104251</v>
      </c>
      <c r="I84" s="284">
        <v>41</v>
      </c>
      <c r="J84" s="284">
        <v>98</v>
      </c>
      <c r="K84" s="284">
        <v>5317</v>
      </c>
      <c r="L84" s="284">
        <v>106529</v>
      </c>
      <c r="M84" s="284">
        <v>8133</v>
      </c>
      <c r="N84" s="284">
        <v>4788</v>
      </c>
      <c r="O84" s="284">
        <v>602439</v>
      </c>
      <c r="P84" s="284">
        <v>89</v>
      </c>
      <c r="Q84" s="526">
        <v>836547</v>
      </c>
    </row>
    <row r="85" spans="1:17" s="478" customFormat="1" ht="15">
      <c r="A85" s="472"/>
      <c r="B85" s="282" t="s">
        <v>194</v>
      </c>
      <c r="C85" s="283" t="s">
        <v>195</v>
      </c>
      <c r="D85" s="283" t="s">
        <v>105</v>
      </c>
      <c r="E85" s="284">
        <v>66878</v>
      </c>
      <c r="F85" s="284">
        <v>10310</v>
      </c>
      <c r="G85" s="284">
        <v>50475</v>
      </c>
      <c r="H85" s="284">
        <v>127663</v>
      </c>
      <c r="I85" s="284">
        <v>141</v>
      </c>
      <c r="J85" s="284">
        <v>99</v>
      </c>
      <c r="K85" s="284">
        <v>2164</v>
      </c>
      <c r="L85" s="284">
        <v>629798</v>
      </c>
      <c r="M85" s="284">
        <v>8323</v>
      </c>
      <c r="N85" s="284">
        <v>59746</v>
      </c>
      <c r="O85" s="284">
        <v>1278713</v>
      </c>
      <c r="P85" s="284">
        <v>5048</v>
      </c>
      <c r="Q85" s="526">
        <v>2122590</v>
      </c>
    </row>
    <row r="86" spans="1:17" s="478" customFormat="1" ht="15">
      <c r="A86" s="472"/>
      <c r="B86" s="282" t="s">
        <v>198</v>
      </c>
      <c r="C86" s="283" t="s">
        <v>199</v>
      </c>
      <c r="D86" s="283" t="s">
        <v>105</v>
      </c>
      <c r="E86" s="284">
        <v>927581</v>
      </c>
      <c r="F86" s="284">
        <v>93532</v>
      </c>
      <c r="G86" s="284">
        <v>919548</v>
      </c>
      <c r="H86" s="284">
        <v>1940661</v>
      </c>
      <c r="I86" s="284">
        <v>142</v>
      </c>
      <c r="J86" s="284">
        <v>90</v>
      </c>
      <c r="K86" s="284">
        <v>16055</v>
      </c>
      <c r="L86" s="284">
        <v>108154</v>
      </c>
      <c r="M86" s="284">
        <v>0</v>
      </c>
      <c r="N86" s="284">
        <v>0</v>
      </c>
      <c r="O86" s="284">
        <v>521534</v>
      </c>
      <c r="P86" s="284">
        <v>4570</v>
      </c>
      <c r="Q86" s="526">
        <v>2608897</v>
      </c>
    </row>
    <row r="87" spans="1:17" s="478" customFormat="1" ht="15">
      <c r="A87" s="472"/>
      <c r="B87" s="282" t="s">
        <v>223</v>
      </c>
      <c r="C87" s="283" t="s">
        <v>224</v>
      </c>
      <c r="D87" s="283" t="s">
        <v>105</v>
      </c>
      <c r="E87" s="284">
        <v>20347</v>
      </c>
      <c r="F87" s="284">
        <v>1611</v>
      </c>
      <c r="G87" s="284">
        <v>8191</v>
      </c>
      <c r="H87" s="284">
        <v>30149</v>
      </c>
      <c r="I87" s="284">
        <v>30</v>
      </c>
      <c r="J87" s="284">
        <v>86</v>
      </c>
      <c r="K87" s="284">
        <v>859</v>
      </c>
      <c r="L87" s="284">
        <v>69220</v>
      </c>
      <c r="M87" s="284">
        <v>1737</v>
      </c>
      <c r="N87" s="284">
        <v>0</v>
      </c>
      <c r="O87" s="284">
        <v>478054</v>
      </c>
      <c r="P87" s="284">
        <v>4853</v>
      </c>
      <c r="Q87" s="526">
        <v>585734</v>
      </c>
    </row>
    <row r="88" spans="1:17" s="478" customFormat="1" ht="15">
      <c r="A88" s="472"/>
      <c r="B88" s="282" t="s">
        <v>200</v>
      </c>
      <c r="C88" s="283" t="s">
        <v>201</v>
      </c>
      <c r="D88" s="283" t="s">
        <v>105</v>
      </c>
      <c r="E88" s="284">
        <v>66233</v>
      </c>
      <c r="F88" s="284">
        <v>6984</v>
      </c>
      <c r="G88" s="284">
        <v>43874</v>
      </c>
      <c r="H88" s="284">
        <v>117091</v>
      </c>
      <c r="I88" s="284">
        <v>148</v>
      </c>
      <c r="J88" s="284">
        <v>92</v>
      </c>
      <c r="K88" s="284">
        <v>4613</v>
      </c>
      <c r="L88" s="284">
        <v>69220</v>
      </c>
      <c r="M88" s="284">
        <v>4850</v>
      </c>
      <c r="N88" s="284">
        <v>0</v>
      </c>
      <c r="O88" s="284">
        <v>478247</v>
      </c>
      <c r="P88" s="284">
        <v>4853</v>
      </c>
      <c r="Q88" s="526">
        <v>679398</v>
      </c>
    </row>
    <row r="89" spans="1:17" s="478" customFormat="1" ht="15">
      <c r="A89" s="472"/>
      <c r="B89" s="286" t="s">
        <v>202</v>
      </c>
      <c r="C89" s="287" t="s">
        <v>203</v>
      </c>
      <c r="D89" s="287" t="s">
        <v>105</v>
      </c>
      <c r="E89" s="288">
        <v>93684</v>
      </c>
      <c r="F89" s="288">
        <v>9275</v>
      </c>
      <c r="G89" s="288">
        <v>58138</v>
      </c>
      <c r="H89" s="288">
        <v>161097</v>
      </c>
      <c r="I89" s="288">
        <v>70</v>
      </c>
      <c r="J89" s="288">
        <v>94</v>
      </c>
      <c r="K89" s="288">
        <v>3051</v>
      </c>
      <c r="L89" s="288">
        <v>43751</v>
      </c>
      <c r="M89" s="288">
        <v>6755</v>
      </c>
      <c r="N89" s="288">
        <v>0</v>
      </c>
      <c r="O89" s="288">
        <v>438358</v>
      </c>
      <c r="P89" s="288">
        <v>0</v>
      </c>
      <c r="Q89" s="527">
        <v>653946</v>
      </c>
    </row>
    <row r="90" spans="1:17" s="478" customFormat="1" ht="15">
      <c r="A90" s="472"/>
      <c r="B90" s="484"/>
      <c r="C90" s="484"/>
      <c r="D90" s="484"/>
      <c r="E90" s="486"/>
      <c r="F90" s="486"/>
      <c r="G90" s="486"/>
      <c r="H90" s="486"/>
      <c r="I90" s="486"/>
      <c r="J90" s="486"/>
      <c r="K90" s="486"/>
      <c r="L90" s="486"/>
      <c r="M90" s="486"/>
      <c r="N90" s="486"/>
      <c r="O90" s="486"/>
      <c r="P90" s="486"/>
      <c r="Q90" s="486"/>
    </row>
    <row r="91" spans="1:17" s="478" customFormat="1" ht="15">
      <c r="A91" s="472"/>
      <c r="B91" s="484"/>
      <c r="C91" s="484"/>
      <c r="D91" s="484"/>
      <c r="E91" s="486"/>
      <c r="F91" s="486"/>
      <c r="G91" s="486"/>
      <c r="H91" s="486"/>
      <c r="I91" s="486"/>
      <c r="J91" s="486"/>
      <c r="K91" s="486"/>
      <c r="L91" s="486"/>
      <c r="M91" s="486"/>
      <c r="N91" s="486"/>
      <c r="O91" s="486"/>
      <c r="P91" s="486"/>
      <c r="Q91" s="486"/>
    </row>
    <row r="92" spans="1:17" s="478" customFormat="1" ht="15">
      <c r="A92" s="472"/>
      <c r="B92" s="484"/>
      <c r="C92" s="484"/>
      <c r="D92" s="484"/>
      <c r="E92" s="486"/>
      <c r="F92" s="486"/>
      <c r="G92" s="486"/>
      <c r="H92" s="486"/>
      <c r="I92" s="486"/>
      <c r="J92" s="486"/>
      <c r="K92" s="486"/>
      <c r="L92" s="486"/>
      <c r="M92" s="486"/>
      <c r="N92" s="486"/>
      <c r="O92" s="486"/>
      <c r="P92" s="486"/>
      <c r="Q92" s="486"/>
    </row>
    <row r="93" spans="1:17" s="478" customFormat="1" ht="15">
      <c r="A93" s="472"/>
      <c r="B93" s="484"/>
      <c r="C93" s="484"/>
      <c r="D93" s="484"/>
      <c r="E93" s="486"/>
      <c r="F93" s="486"/>
      <c r="G93" s="486"/>
      <c r="H93" s="486"/>
      <c r="I93" s="486"/>
      <c r="J93" s="486"/>
      <c r="K93" s="486"/>
      <c r="L93" s="486"/>
      <c r="M93" s="486"/>
      <c r="N93" s="486"/>
      <c r="O93" s="486"/>
      <c r="P93" s="486"/>
      <c r="Q93" s="486"/>
    </row>
    <row r="94" spans="1:17" s="478" customFormat="1" ht="15">
      <c r="A94" s="472"/>
      <c r="B94" s="484"/>
      <c r="C94" s="484"/>
      <c r="D94" s="484"/>
      <c r="E94" s="486"/>
      <c r="F94" s="486"/>
      <c r="G94" s="486"/>
      <c r="H94" s="486"/>
      <c r="I94" s="486"/>
      <c r="J94" s="486"/>
      <c r="K94" s="486"/>
      <c r="L94" s="486"/>
      <c r="M94" s="486"/>
      <c r="N94" s="486"/>
      <c r="O94" s="486"/>
      <c r="P94" s="486"/>
      <c r="Q94" s="486"/>
    </row>
    <row r="95" spans="1:17" s="478" customFormat="1" ht="15">
      <c r="A95" s="472"/>
      <c r="B95" s="487" t="s">
        <v>250</v>
      </c>
      <c r="C95" s="488" t="s">
        <v>250</v>
      </c>
      <c r="D95" s="528" t="s">
        <v>6</v>
      </c>
      <c r="E95" s="529">
        <v>8252561</v>
      </c>
      <c r="F95" s="529">
        <v>777302</v>
      </c>
      <c r="G95" s="529">
        <v>5615539</v>
      </c>
      <c r="H95" s="529">
        <v>14645402</v>
      </c>
      <c r="I95" s="529">
        <v>9291</v>
      </c>
      <c r="J95" s="529">
        <v>500697</v>
      </c>
      <c r="K95" s="529">
        <v>872216</v>
      </c>
      <c r="L95" s="529">
        <v>7746</v>
      </c>
      <c r="M95" s="529">
        <v>45828262</v>
      </c>
      <c r="N95" s="529">
        <v>8020870</v>
      </c>
      <c r="O95" s="529">
        <v>162909</v>
      </c>
      <c r="P95" s="529">
        <v>290583</v>
      </c>
      <c r="Q95" s="530">
        <v>70657476</v>
      </c>
    </row>
    <row r="96" spans="1:17" s="478" customFormat="1" ht="15">
      <c r="A96" s="472"/>
      <c r="B96" s="490" t="s">
        <v>250</v>
      </c>
      <c r="C96" s="491" t="s">
        <v>250</v>
      </c>
      <c r="D96" s="531" t="s">
        <v>599</v>
      </c>
      <c r="E96" s="532">
        <v>98244.773809524006</v>
      </c>
      <c r="F96" s="532">
        <v>9253.5952380952003</v>
      </c>
      <c r="G96" s="532">
        <v>66851.654761904996</v>
      </c>
      <c r="H96" s="532">
        <v>174350.02380952</v>
      </c>
      <c r="I96" s="532">
        <v>110.60714285714</v>
      </c>
      <c r="J96" s="532">
        <v>5960.6785714285998</v>
      </c>
      <c r="K96" s="532">
        <v>10383.523809524</v>
      </c>
      <c r="L96" s="532">
        <v>92.214285714286007</v>
      </c>
      <c r="M96" s="532">
        <v>545574.54761905002</v>
      </c>
      <c r="N96" s="532">
        <v>95486.547619047997</v>
      </c>
      <c r="O96" s="532">
        <v>1939.3928571429001</v>
      </c>
      <c r="P96" s="532">
        <v>3459.3214285713998</v>
      </c>
      <c r="Q96" s="533">
        <v>841160.42857143003</v>
      </c>
    </row>
    <row r="97" spans="1:17" s="478" customFormat="1" ht="15">
      <c r="A97" s="472"/>
      <c r="B97" s="490" t="s">
        <v>250</v>
      </c>
      <c r="C97" s="491" t="s">
        <v>250</v>
      </c>
      <c r="D97" s="531" t="s">
        <v>609</v>
      </c>
      <c r="E97" s="532">
        <v>927581</v>
      </c>
      <c r="F97" s="532">
        <v>93532</v>
      </c>
      <c r="G97" s="532">
        <v>919548</v>
      </c>
      <c r="H97" s="532">
        <v>1940661</v>
      </c>
      <c r="I97" s="532">
        <v>834</v>
      </c>
      <c r="J97" s="532">
        <v>33543</v>
      </c>
      <c r="K97" s="532">
        <v>55378</v>
      </c>
      <c r="L97" s="532">
        <v>142</v>
      </c>
      <c r="M97" s="532">
        <v>1714302</v>
      </c>
      <c r="N97" s="532">
        <v>686262</v>
      </c>
      <c r="O97" s="532">
        <v>59746</v>
      </c>
      <c r="P97" s="532">
        <v>9608</v>
      </c>
      <c r="Q97" s="533">
        <v>2608897</v>
      </c>
    </row>
    <row r="98" spans="1:17" s="478" customFormat="1" ht="15">
      <c r="A98" s="472"/>
      <c r="B98" s="490" t="s">
        <v>250</v>
      </c>
      <c r="C98" s="491" t="s">
        <v>250</v>
      </c>
      <c r="D98" s="531" t="s">
        <v>610</v>
      </c>
      <c r="E98" s="532">
        <v>5371</v>
      </c>
      <c r="F98" s="532">
        <v>514</v>
      </c>
      <c r="G98" s="532">
        <v>4118</v>
      </c>
      <c r="H98" s="532">
        <v>11105</v>
      </c>
      <c r="I98" s="532">
        <v>4</v>
      </c>
      <c r="J98" s="532">
        <v>247</v>
      </c>
      <c r="K98" s="532">
        <v>0</v>
      </c>
      <c r="L98" s="532">
        <v>86</v>
      </c>
      <c r="M98" s="532">
        <v>436948</v>
      </c>
      <c r="N98" s="532">
        <v>43494</v>
      </c>
      <c r="O98" s="532">
        <v>-1</v>
      </c>
      <c r="P98" s="532">
        <v>0</v>
      </c>
      <c r="Q98" s="533">
        <v>498045</v>
      </c>
    </row>
    <row r="99" spans="1:17" s="478" customFormat="1" ht="15">
      <c r="A99" s="472"/>
      <c r="B99" s="490" t="s">
        <v>250</v>
      </c>
      <c r="C99" s="491" t="s">
        <v>250</v>
      </c>
      <c r="D99" s="531" t="s">
        <v>600</v>
      </c>
      <c r="E99" s="532">
        <v>21626</v>
      </c>
      <c r="F99" s="532">
        <v>1969</v>
      </c>
      <c r="G99" s="532">
        <v>12902</v>
      </c>
      <c r="H99" s="532">
        <v>37578</v>
      </c>
      <c r="I99" s="532">
        <v>14</v>
      </c>
      <c r="J99" s="532">
        <v>1061</v>
      </c>
      <c r="K99" s="532">
        <v>1403</v>
      </c>
      <c r="L99" s="532">
        <v>86</v>
      </c>
      <c r="M99" s="532">
        <v>444701</v>
      </c>
      <c r="N99" s="532">
        <v>44367</v>
      </c>
      <c r="O99" s="532">
        <v>0</v>
      </c>
      <c r="P99" s="532">
        <v>0</v>
      </c>
      <c r="Q99" s="533">
        <v>589462</v>
      </c>
    </row>
    <row r="100" spans="1:17" s="478" customFormat="1" ht="15">
      <c r="B100" s="490" t="s">
        <v>250</v>
      </c>
      <c r="C100" s="491" t="s">
        <v>250</v>
      </c>
      <c r="D100" s="531" t="s">
        <v>252</v>
      </c>
      <c r="E100" s="532">
        <v>40795</v>
      </c>
      <c r="F100" s="532">
        <v>3039</v>
      </c>
      <c r="G100" s="532">
        <v>23916</v>
      </c>
      <c r="H100" s="532">
        <v>71452</v>
      </c>
      <c r="I100" s="532">
        <v>28</v>
      </c>
      <c r="J100" s="532">
        <v>2164</v>
      </c>
      <c r="K100" s="532">
        <v>3672</v>
      </c>
      <c r="L100" s="532">
        <v>87</v>
      </c>
      <c r="M100" s="532">
        <v>478054</v>
      </c>
      <c r="N100" s="532">
        <v>69220</v>
      </c>
      <c r="O100" s="532">
        <v>0</v>
      </c>
      <c r="P100" s="532">
        <v>0</v>
      </c>
      <c r="Q100" s="533">
        <v>628373</v>
      </c>
    </row>
    <row r="101" spans="1:17" s="478" customFormat="1" ht="14">
      <c r="B101" s="534"/>
      <c r="C101" s="535"/>
      <c r="D101" s="531" t="s">
        <v>253</v>
      </c>
      <c r="E101" s="532">
        <v>66412</v>
      </c>
      <c r="F101" s="532">
        <v>5931.5</v>
      </c>
      <c r="G101" s="532">
        <v>42728</v>
      </c>
      <c r="H101" s="532">
        <v>115004</v>
      </c>
      <c r="I101" s="532">
        <v>69</v>
      </c>
      <c r="J101" s="532">
        <v>3771.5</v>
      </c>
      <c r="K101" s="532">
        <v>7455</v>
      </c>
      <c r="L101" s="532">
        <v>90</v>
      </c>
      <c r="M101" s="532">
        <v>478054</v>
      </c>
      <c r="N101" s="532">
        <v>69220</v>
      </c>
      <c r="O101" s="532">
        <v>0</v>
      </c>
      <c r="P101" s="532">
        <v>4853</v>
      </c>
      <c r="Q101" s="533">
        <v>699044</v>
      </c>
    </row>
    <row r="102" spans="1:17" s="478" customFormat="1" ht="14">
      <c r="B102" s="534"/>
      <c r="C102" s="535"/>
      <c r="D102" s="531" t="s">
        <v>254</v>
      </c>
      <c r="E102" s="532">
        <v>119036</v>
      </c>
      <c r="F102" s="532">
        <v>10434</v>
      </c>
      <c r="G102" s="532">
        <v>71108</v>
      </c>
      <c r="H102" s="532">
        <v>198473</v>
      </c>
      <c r="I102" s="532">
        <v>141</v>
      </c>
      <c r="J102" s="532">
        <v>7250</v>
      </c>
      <c r="K102" s="532">
        <v>13913</v>
      </c>
      <c r="L102" s="532">
        <v>94</v>
      </c>
      <c r="M102" s="532">
        <v>602168</v>
      </c>
      <c r="N102" s="532">
        <v>102051</v>
      </c>
      <c r="O102" s="532">
        <v>5</v>
      </c>
      <c r="P102" s="532">
        <v>4853</v>
      </c>
      <c r="Q102" s="533">
        <v>845331</v>
      </c>
    </row>
    <row r="103" spans="1:17" s="478" customFormat="1" ht="14">
      <c r="B103" s="536"/>
      <c r="C103" s="537"/>
      <c r="D103" s="538" t="s">
        <v>601</v>
      </c>
      <c r="E103" s="539">
        <v>174824</v>
      </c>
      <c r="F103" s="539">
        <v>16582</v>
      </c>
      <c r="G103" s="539">
        <v>123416</v>
      </c>
      <c r="H103" s="539">
        <v>324042</v>
      </c>
      <c r="I103" s="539">
        <v>229</v>
      </c>
      <c r="J103" s="539">
        <v>12046</v>
      </c>
      <c r="K103" s="539">
        <v>20377</v>
      </c>
      <c r="L103" s="539">
        <v>99</v>
      </c>
      <c r="M103" s="539">
        <v>611520</v>
      </c>
      <c r="N103" s="539">
        <v>111676</v>
      </c>
      <c r="O103" s="539">
        <v>2207</v>
      </c>
      <c r="P103" s="539">
        <v>4949</v>
      </c>
      <c r="Q103" s="540">
        <v>1231122</v>
      </c>
    </row>
  </sheetData>
  <autoFilter ref="B5:Q5" xr:uid="{00000000-0001-0000-0600-000000000000}"/>
  <mergeCells count="3">
    <mergeCell ref="E2:L2"/>
    <mergeCell ref="E3:L4"/>
    <mergeCell ref="B2:C3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2"/>
  <sheetViews>
    <sheetView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D3" sqref="D3"/>
    </sheetView>
  </sheetViews>
  <sheetFormatPr baseColWidth="10" defaultColWidth="11.5" defaultRowHeight="13"/>
  <cols>
    <col min="1" max="1" width="10.6640625" style="1" customWidth="1"/>
    <col min="2" max="2" width="12.33203125" style="1" customWidth="1"/>
    <col min="3" max="3" width="39.1640625" style="1" customWidth="1"/>
    <col min="4" max="4" width="14" style="1" customWidth="1"/>
    <col min="5" max="5" width="12.83203125" style="1" customWidth="1"/>
    <col min="6" max="6" width="12.33203125" style="1" customWidth="1"/>
    <col min="7" max="10" width="13.33203125" style="1" customWidth="1"/>
    <col min="11" max="11" width="17.83203125" style="1" customWidth="1"/>
    <col min="12" max="12" width="16" style="1" customWidth="1"/>
    <col min="13" max="13" width="15.1640625" style="1" customWidth="1"/>
    <col min="14" max="16384" width="11.5" style="1"/>
  </cols>
  <sheetData>
    <row r="1" spans="1:13">
      <c r="E1" s="56"/>
      <c r="F1" s="56"/>
      <c r="G1" s="56"/>
      <c r="H1" s="56"/>
      <c r="I1" s="56"/>
      <c r="J1" s="56"/>
      <c r="K1" s="56"/>
      <c r="L1" s="56"/>
    </row>
    <row r="2" spans="1:13" ht="18">
      <c r="B2" s="652" t="s">
        <v>593</v>
      </c>
      <c r="C2" s="652"/>
      <c r="E2" s="661"/>
      <c r="F2" s="661"/>
      <c r="G2" s="661"/>
      <c r="H2" s="661"/>
      <c r="I2" s="661"/>
      <c r="J2" s="56"/>
      <c r="K2" s="56"/>
      <c r="L2" s="56"/>
      <c r="M2" s="27"/>
    </row>
    <row r="3" spans="1:13" ht="42" customHeight="1">
      <c r="B3" s="652"/>
      <c r="C3" s="652"/>
      <c r="E3" s="662"/>
      <c r="F3" s="662"/>
      <c r="G3" s="662"/>
      <c r="H3" s="662"/>
      <c r="I3" s="662"/>
      <c r="J3" s="56"/>
      <c r="K3" s="56"/>
      <c r="L3" s="56"/>
    </row>
    <row r="4" spans="1:13" ht="25" customHeight="1" thickBot="1">
      <c r="B4" s="259" t="s">
        <v>64</v>
      </c>
      <c r="E4" s="161"/>
      <c r="F4" s="161"/>
      <c r="G4" s="161"/>
      <c r="H4" s="161"/>
      <c r="I4" s="161"/>
      <c r="J4" s="56"/>
      <c r="K4" s="56"/>
      <c r="L4" s="56"/>
      <c r="M4" s="27"/>
    </row>
    <row r="5" spans="1:13" ht="70.5" customHeight="1">
      <c r="B5" s="257" t="s">
        <v>398</v>
      </c>
      <c r="C5" s="152" t="s">
        <v>399</v>
      </c>
      <c r="D5" s="152" t="s">
        <v>413</v>
      </c>
      <c r="E5" s="152" t="s">
        <v>427</v>
      </c>
      <c r="F5" s="269" t="s">
        <v>428</v>
      </c>
      <c r="G5" s="152" t="s">
        <v>429</v>
      </c>
      <c r="H5" s="152" t="s">
        <v>430</v>
      </c>
      <c r="I5" s="152" t="s">
        <v>431</v>
      </c>
      <c r="J5" s="152" t="s">
        <v>432</v>
      </c>
      <c r="K5" s="152" t="s">
        <v>433</v>
      </c>
      <c r="L5" s="152" t="s">
        <v>434</v>
      </c>
      <c r="M5" s="256" t="s">
        <v>435</v>
      </c>
    </row>
    <row r="6" spans="1:13" s="478" customFormat="1" ht="15">
      <c r="A6" s="472"/>
      <c r="B6" s="473" t="s">
        <v>243</v>
      </c>
      <c r="C6" s="474" t="s">
        <v>244</v>
      </c>
      <c r="D6" s="474" t="s">
        <v>206</v>
      </c>
      <c r="E6" s="541">
        <v>0.48365601080594328</v>
      </c>
      <c r="F6" s="500">
        <v>9.8244034218820345E-2</v>
      </c>
      <c r="G6" s="500">
        <v>0.41809995497523639</v>
      </c>
      <c r="H6" s="542">
        <v>2.22972E-2</v>
      </c>
      <c r="I6" s="543">
        <v>1.1707959936742225</v>
      </c>
      <c r="J6" s="543">
        <v>46.220239999999997</v>
      </c>
      <c r="K6" s="543">
        <v>1.5063500000000001</v>
      </c>
      <c r="L6" s="542">
        <v>0.97314699999999998</v>
      </c>
      <c r="M6" s="544">
        <v>2.66763E-2</v>
      </c>
    </row>
    <row r="7" spans="1:13" s="478" customFormat="1" ht="15">
      <c r="A7" s="472"/>
      <c r="B7" s="282" t="s">
        <v>245</v>
      </c>
      <c r="C7" s="283" t="s">
        <v>246</v>
      </c>
      <c r="D7" s="283" t="s">
        <v>247</v>
      </c>
      <c r="E7" s="545">
        <v>0.696361848574238</v>
      </c>
      <c r="F7" s="502">
        <v>3.3693870862012455E-2</v>
      </c>
      <c r="G7" s="502">
        <v>0.26994428056374958</v>
      </c>
      <c r="H7" s="546">
        <v>2.6805200000000001E-2</v>
      </c>
      <c r="I7" s="547">
        <v>0.81888453486499546</v>
      </c>
      <c r="J7" s="547">
        <v>25.661819999999999</v>
      </c>
      <c r="K7" s="547">
        <v>1.7095800000000001</v>
      </c>
      <c r="L7" s="546">
        <v>0.97016380000000002</v>
      </c>
      <c r="M7" s="548">
        <v>2.9685099999999999E-2</v>
      </c>
    </row>
    <row r="8" spans="1:13" s="478" customFormat="1" ht="15">
      <c r="A8" s="472"/>
      <c r="B8" s="282" t="s">
        <v>225</v>
      </c>
      <c r="C8" s="283" t="s">
        <v>226</v>
      </c>
      <c r="D8" s="283" t="s">
        <v>206</v>
      </c>
      <c r="E8" s="545">
        <v>0.50873855665200329</v>
      </c>
      <c r="F8" s="502">
        <v>6.8897871834502439E-2</v>
      </c>
      <c r="G8" s="502">
        <v>0.42236357151349424</v>
      </c>
      <c r="H8" s="546">
        <v>2.94139E-2</v>
      </c>
      <c r="I8" s="547">
        <v>2.90635798203179</v>
      </c>
      <c r="J8" s="547">
        <v>82.593990000000005</v>
      </c>
      <c r="K8" s="547">
        <v>4.6376799999999996</v>
      </c>
      <c r="L8" s="546">
        <v>0.96541560000000004</v>
      </c>
      <c r="M8" s="548">
        <v>3.4433999999999999E-2</v>
      </c>
    </row>
    <row r="9" spans="1:13" s="478" customFormat="1" ht="15">
      <c r="A9" s="472"/>
      <c r="B9" s="282" t="s">
        <v>215</v>
      </c>
      <c r="C9" s="283" t="s">
        <v>216</v>
      </c>
      <c r="D9" s="283" t="s">
        <v>206</v>
      </c>
      <c r="E9" s="545">
        <v>0.45480462854267983</v>
      </c>
      <c r="F9" s="502">
        <v>0.11006763933143272</v>
      </c>
      <c r="G9" s="502">
        <v>0.4351277321258874</v>
      </c>
      <c r="H9" s="546">
        <v>3.1249800000000001E-2</v>
      </c>
      <c r="I9" s="547">
        <v>1.2080632090761751</v>
      </c>
      <c r="J9" s="547">
        <v>32.283499999999997</v>
      </c>
      <c r="K9" s="547">
        <v>11.76075</v>
      </c>
      <c r="L9" s="546">
        <v>0.96449649999999998</v>
      </c>
      <c r="M9" s="548">
        <v>3.5353200000000001E-2</v>
      </c>
    </row>
    <row r="10" spans="1:13" s="478" customFormat="1" ht="15">
      <c r="A10" s="472"/>
      <c r="B10" s="282" t="s">
        <v>241</v>
      </c>
      <c r="C10" s="283" t="s">
        <v>242</v>
      </c>
      <c r="D10" s="283" t="s">
        <v>206</v>
      </c>
      <c r="E10" s="545">
        <v>0.44983842810979457</v>
      </c>
      <c r="F10" s="502">
        <v>7.0943059837313818E-2</v>
      </c>
      <c r="G10" s="502">
        <v>0.47921851205289157</v>
      </c>
      <c r="H10" s="546">
        <v>4.5673900000000003E-2</v>
      </c>
      <c r="I10" s="547">
        <v>0.92189426106012873</v>
      </c>
      <c r="J10" s="547">
        <v>16.611249999999998</v>
      </c>
      <c r="K10" s="547">
        <v>1.0906400000000001</v>
      </c>
      <c r="L10" s="546">
        <v>0.95054640000000001</v>
      </c>
      <c r="M10" s="548">
        <v>4.9304300000000002E-2</v>
      </c>
    </row>
    <row r="11" spans="1:13" s="478" customFormat="1" ht="15">
      <c r="A11" s="472"/>
      <c r="B11" s="282" t="s">
        <v>207</v>
      </c>
      <c r="C11" s="283" t="s">
        <v>208</v>
      </c>
      <c r="D11" s="283" t="s">
        <v>206</v>
      </c>
      <c r="E11" s="545">
        <v>0.50498775249387629</v>
      </c>
      <c r="F11" s="502">
        <v>6.8018034009017E-2</v>
      </c>
      <c r="G11" s="502">
        <v>0.42699421349710676</v>
      </c>
      <c r="H11" s="546">
        <v>4.8369799999999998E-2</v>
      </c>
      <c r="I11" s="547">
        <v>6.2919365646638372</v>
      </c>
      <c r="J11" s="547">
        <v>106.77999</v>
      </c>
      <c r="K11" s="547">
        <v>0.46529999999999999</v>
      </c>
      <c r="L11" s="546">
        <v>0.94807399999999997</v>
      </c>
      <c r="M11" s="548">
        <v>5.1778299999999999E-2</v>
      </c>
    </row>
    <row r="12" spans="1:13" s="478" customFormat="1" ht="15">
      <c r="A12" s="472"/>
      <c r="B12" s="282" t="s">
        <v>223</v>
      </c>
      <c r="C12" s="283" t="s">
        <v>224</v>
      </c>
      <c r="D12" s="283" t="s">
        <v>105</v>
      </c>
      <c r="E12" s="545">
        <v>0.67488142226939529</v>
      </c>
      <c r="F12" s="502">
        <v>5.3434608113038573E-2</v>
      </c>
      <c r="G12" s="502">
        <v>0.27168396961756608</v>
      </c>
      <c r="H12" s="546">
        <v>5.1472200000000003E-2</v>
      </c>
      <c r="I12" s="547">
        <v>1.6139721627408994</v>
      </c>
      <c r="J12" s="547">
        <v>25.591760000000001</v>
      </c>
      <c r="K12" s="547">
        <v>4.01553</v>
      </c>
      <c r="L12" s="546">
        <v>0.94262409999999996</v>
      </c>
      <c r="M12" s="548">
        <v>5.7229000000000002E-2</v>
      </c>
    </row>
    <row r="13" spans="1:13" s="478" customFormat="1" ht="15">
      <c r="A13" s="472"/>
      <c r="B13" s="282" t="s">
        <v>174</v>
      </c>
      <c r="C13" s="283" t="s">
        <v>175</v>
      </c>
      <c r="D13" s="283" t="s">
        <v>105</v>
      </c>
      <c r="E13" s="545">
        <v>0.64265055262886062</v>
      </c>
      <c r="F13" s="502">
        <v>6.9104431360396651E-2</v>
      </c>
      <c r="G13" s="502">
        <v>0.28824501601074271</v>
      </c>
      <c r="H13" s="546">
        <v>5.0980299999999999E-2</v>
      </c>
      <c r="I13" s="547">
        <v>1.9798558208497368</v>
      </c>
      <c r="J13" s="547">
        <v>30.755610000000001</v>
      </c>
      <c r="K13" s="547">
        <v>5.81745</v>
      </c>
      <c r="L13" s="546">
        <v>0.93374950000000001</v>
      </c>
      <c r="M13" s="548">
        <v>6.6137299999999996E-2</v>
      </c>
    </row>
    <row r="14" spans="1:13" s="478" customFormat="1" ht="15">
      <c r="A14" s="472"/>
      <c r="B14" s="282" t="s">
        <v>194</v>
      </c>
      <c r="C14" s="283" t="s">
        <v>195</v>
      </c>
      <c r="D14" s="283" t="s">
        <v>105</v>
      </c>
      <c r="E14" s="545">
        <v>0.52386360965980749</v>
      </c>
      <c r="F14" s="502">
        <v>8.0759499620093531E-2</v>
      </c>
      <c r="G14" s="502">
        <v>0.39537689072009902</v>
      </c>
      <c r="H14" s="546">
        <v>6.0144900000000001E-2</v>
      </c>
      <c r="I14" s="547">
        <v>0.50899471321377598</v>
      </c>
      <c r="J14" s="547">
        <v>5.0982500000000002</v>
      </c>
      <c r="K14" s="547">
        <v>1.0766</v>
      </c>
      <c r="L14" s="546">
        <v>0.92966850000000001</v>
      </c>
      <c r="M14" s="548">
        <v>7.0284899999999997E-2</v>
      </c>
    </row>
    <row r="15" spans="1:13" s="478" customFormat="1" ht="15">
      <c r="A15" s="472"/>
      <c r="B15" s="282" t="s">
        <v>106</v>
      </c>
      <c r="C15" s="283" t="s">
        <v>107</v>
      </c>
      <c r="D15" s="283" t="s">
        <v>105</v>
      </c>
      <c r="E15" s="545">
        <v>0.61150141039970196</v>
      </c>
      <c r="F15" s="502">
        <v>1.7563467986587897E-2</v>
      </c>
      <c r="G15" s="502">
        <v>0.37093512161371017</v>
      </c>
      <c r="H15" s="546">
        <v>6.3244499999999995E-2</v>
      </c>
      <c r="I15" s="547">
        <v>1.2954357418643132</v>
      </c>
      <c r="J15" s="547">
        <v>16.480070000000001</v>
      </c>
      <c r="K15" s="547">
        <v>0.41532999999999998</v>
      </c>
      <c r="L15" s="546">
        <v>0.92924079999999998</v>
      </c>
      <c r="M15" s="548">
        <v>7.0612800000000003E-2</v>
      </c>
    </row>
    <row r="16" spans="1:13" s="478" customFormat="1" ht="15">
      <c r="A16" s="472"/>
      <c r="B16" s="282" t="s">
        <v>217</v>
      </c>
      <c r="C16" s="283" t="s">
        <v>218</v>
      </c>
      <c r="D16" s="283" t="s">
        <v>206</v>
      </c>
      <c r="E16" s="545">
        <v>0.64905226881102818</v>
      </c>
      <c r="F16" s="502">
        <v>4.693261195827389E-2</v>
      </c>
      <c r="G16" s="502">
        <v>0.30401511923069796</v>
      </c>
      <c r="H16" s="546">
        <v>7.0392700000000002E-2</v>
      </c>
      <c r="I16" s="547">
        <v>3.2735488566749562</v>
      </c>
      <c r="J16" s="547">
        <v>36.541269999999997</v>
      </c>
      <c r="K16" s="547">
        <v>9.2135599999999993</v>
      </c>
      <c r="L16" s="546">
        <v>0.92550410000000005</v>
      </c>
      <c r="M16" s="548">
        <v>7.4369400000000002E-2</v>
      </c>
    </row>
    <row r="17" spans="1:13" s="478" customFormat="1" ht="15">
      <c r="A17" s="472"/>
      <c r="B17" s="282" t="s">
        <v>219</v>
      </c>
      <c r="C17" s="283" t="s">
        <v>220</v>
      </c>
      <c r="D17" s="283" t="s">
        <v>206</v>
      </c>
      <c r="E17" s="545">
        <v>0.63858547916769637</v>
      </c>
      <c r="F17" s="502">
        <v>6.6500271833143873E-2</v>
      </c>
      <c r="G17" s="502">
        <v>0.2949142489991598</v>
      </c>
      <c r="H17" s="546">
        <v>6.7368300000000006E-2</v>
      </c>
      <c r="I17" s="547">
        <v>4.1890269151138719</v>
      </c>
      <c r="J17" s="547">
        <v>49.581060000000001</v>
      </c>
      <c r="K17" s="547">
        <v>0.94504999999999995</v>
      </c>
      <c r="L17" s="546">
        <v>0.92391469999999998</v>
      </c>
      <c r="M17" s="548">
        <v>7.5925500000000007E-2</v>
      </c>
    </row>
    <row r="18" spans="1:13" s="478" customFormat="1" ht="15">
      <c r="A18" s="472"/>
      <c r="B18" s="282" t="s">
        <v>188</v>
      </c>
      <c r="C18" s="283" t="s">
        <v>189</v>
      </c>
      <c r="D18" s="283" t="s">
        <v>105</v>
      </c>
      <c r="E18" s="545">
        <v>0.57658570400191966</v>
      </c>
      <c r="F18" s="502">
        <v>7.6332417948649589E-2</v>
      </c>
      <c r="G18" s="502">
        <v>0.34708187804943075</v>
      </c>
      <c r="H18" s="546">
        <v>6.2743800000000002E-2</v>
      </c>
      <c r="I18" s="547">
        <v>1.1161801029669971</v>
      </c>
      <c r="J18" s="547">
        <v>14.22653</v>
      </c>
      <c r="K18" s="547">
        <v>2.0540699999999998</v>
      </c>
      <c r="L18" s="546">
        <v>0.92362909999999998</v>
      </c>
      <c r="M18" s="548">
        <v>7.62153E-2</v>
      </c>
    </row>
    <row r="19" spans="1:13" s="478" customFormat="1" ht="15">
      <c r="A19" s="472"/>
      <c r="B19" s="282" t="s">
        <v>221</v>
      </c>
      <c r="C19" s="283" t="s">
        <v>222</v>
      </c>
      <c r="D19" s="283" t="s">
        <v>206</v>
      </c>
      <c r="E19" s="545">
        <v>0.5215993467888036</v>
      </c>
      <c r="F19" s="502">
        <v>6.7183792197188133E-2</v>
      </c>
      <c r="G19" s="502">
        <v>0.41121686101400834</v>
      </c>
      <c r="H19" s="546">
        <v>6.5552600000000003E-2</v>
      </c>
      <c r="I19" s="547">
        <v>3.4102854159415243</v>
      </c>
      <c r="J19" s="547">
        <v>41.598849999999999</v>
      </c>
      <c r="K19" s="547">
        <v>4.4117600000000001</v>
      </c>
      <c r="L19" s="546">
        <v>0.92351170000000005</v>
      </c>
      <c r="M19" s="548">
        <v>7.6341099999999995E-2</v>
      </c>
    </row>
    <row r="20" spans="1:13" s="478" customFormat="1" ht="15">
      <c r="A20" s="472"/>
      <c r="B20" s="282" t="s">
        <v>235</v>
      </c>
      <c r="C20" s="283" t="s">
        <v>236</v>
      </c>
      <c r="D20" s="283" t="s">
        <v>105</v>
      </c>
      <c r="E20" s="545">
        <v>0.55420938179558865</v>
      </c>
      <c r="F20" s="502">
        <v>5.8070385656592553E-2</v>
      </c>
      <c r="G20" s="502">
        <v>0.38772023254781873</v>
      </c>
      <c r="H20" s="546">
        <v>7.4968699999999999E-2</v>
      </c>
      <c r="I20" s="547">
        <v>2.032013707277482</v>
      </c>
      <c r="J20" s="547">
        <v>21.55528</v>
      </c>
      <c r="K20" s="547">
        <v>8.1338600000000003</v>
      </c>
      <c r="L20" s="546">
        <v>0.91847369999999995</v>
      </c>
      <c r="M20" s="548">
        <v>8.1378300000000001E-2</v>
      </c>
    </row>
    <row r="21" spans="1:13" s="478" customFormat="1" ht="15">
      <c r="A21" s="472"/>
      <c r="B21" s="282" t="s">
        <v>103</v>
      </c>
      <c r="C21" s="283" t="s">
        <v>104</v>
      </c>
      <c r="D21" s="283" t="s">
        <v>105</v>
      </c>
      <c r="E21" s="545">
        <v>0.51315381594990594</v>
      </c>
      <c r="F21" s="502">
        <v>8.7891876252867387E-2</v>
      </c>
      <c r="G21" s="502">
        <v>0.39895430779722663</v>
      </c>
      <c r="H21" s="546">
        <v>7.9630699999999999E-2</v>
      </c>
      <c r="I21" s="547">
        <v>1.3356058515042781</v>
      </c>
      <c r="J21" s="547">
        <v>13.194979999999999</v>
      </c>
      <c r="K21" s="547">
        <v>1.6044</v>
      </c>
      <c r="L21" s="546">
        <v>0.90859979999999996</v>
      </c>
      <c r="M21" s="548">
        <v>9.12554E-2</v>
      </c>
    </row>
    <row r="22" spans="1:13" s="478" customFormat="1" ht="15">
      <c r="A22" s="472"/>
      <c r="B22" s="282" t="s">
        <v>239</v>
      </c>
      <c r="C22" s="283" t="s">
        <v>240</v>
      </c>
      <c r="D22" s="283" t="s">
        <v>105</v>
      </c>
      <c r="E22" s="545">
        <v>0.51947817939385199</v>
      </c>
      <c r="F22" s="502">
        <v>4.9587372517928573E-2</v>
      </c>
      <c r="G22" s="502">
        <v>0.4309344480882194</v>
      </c>
      <c r="H22" s="546">
        <v>9.0602500000000002E-2</v>
      </c>
      <c r="I22" s="547">
        <v>1.4163434054716211</v>
      </c>
      <c r="J22" s="547">
        <v>12.215619999999999</v>
      </c>
      <c r="K22" s="547">
        <v>7.6132499999999999</v>
      </c>
      <c r="L22" s="546">
        <v>0.90246899999999997</v>
      </c>
      <c r="M22" s="548">
        <v>9.7379099999999996E-2</v>
      </c>
    </row>
    <row r="23" spans="1:13" s="478" customFormat="1" ht="15">
      <c r="A23" s="472"/>
      <c r="B23" s="282" t="s">
        <v>158</v>
      </c>
      <c r="C23" s="283" t="s">
        <v>159</v>
      </c>
      <c r="D23" s="283" t="s">
        <v>105</v>
      </c>
      <c r="E23" s="545">
        <v>0.60392639498183698</v>
      </c>
      <c r="F23" s="502">
        <v>4.0693173472020963E-2</v>
      </c>
      <c r="G23" s="502">
        <v>0.35538043154614207</v>
      </c>
      <c r="H23" s="546">
        <v>8.2211400000000004E-2</v>
      </c>
      <c r="I23" s="547">
        <v>2.3597995128349258</v>
      </c>
      <c r="J23" s="547">
        <v>22.39339</v>
      </c>
      <c r="K23" s="547">
        <v>1.83897</v>
      </c>
      <c r="L23" s="546">
        <v>0.90102879999999996</v>
      </c>
      <c r="M23" s="548">
        <v>9.8829299999999995E-2</v>
      </c>
    </row>
    <row r="24" spans="1:13" s="478" customFormat="1" ht="15">
      <c r="A24" s="472"/>
      <c r="B24" s="282" t="s">
        <v>128</v>
      </c>
      <c r="C24" s="283" t="s">
        <v>129</v>
      </c>
      <c r="D24" s="283" t="s">
        <v>105</v>
      </c>
      <c r="E24" s="545">
        <v>0.54682909228363774</v>
      </c>
      <c r="F24" s="502">
        <v>5.2215597670143124E-2</v>
      </c>
      <c r="G24" s="502">
        <v>0.40095531004621915</v>
      </c>
      <c r="H24" s="546">
        <v>9.4387399999999996E-2</v>
      </c>
      <c r="I24" s="547">
        <v>1.3320135487709983</v>
      </c>
      <c r="J24" s="547">
        <v>10.940950000000001</v>
      </c>
      <c r="K24" s="547">
        <v>0.58035000000000003</v>
      </c>
      <c r="L24" s="546">
        <v>0.89541170000000003</v>
      </c>
      <c r="M24" s="548">
        <v>0.10443910000000001</v>
      </c>
    </row>
    <row r="25" spans="1:13" s="478" customFormat="1" ht="15">
      <c r="A25" s="472"/>
      <c r="B25" s="282" t="s">
        <v>144</v>
      </c>
      <c r="C25" s="283" t="s">
        <v>145</v>
      </c>
      <c r="D25" s="283" t="s">
        <v>105</v>
      </c>
      <c r="E25" s="545">
        <v>0.63630709364633831</v>
      </c>
      <c r="F25" s="502">
        <v>2.3331844858382241E-2</v>
      </c>
      <c r="G25" s="502">
        <v>0.34036106149527939</v>
      </c>
      <c r="H25" s="546">
        <v>0.1016688</v>
      </c>
      <c r="I25" s="547">
        <v>1.9327435810498412</v>
      </c>
      <c r="J25" s="547">
        <v>14.735200000000001</v>
      </c>
      <c r="K25" s="547">
        <v>0.95533999999999997</v>
      </c>
      <c r="L25" s="546">
        <v>0.89522299999999999</v>
      </c>
      <c r="M25" s="548">
        <v>0.1046359</v>
      </c>
    </row>
    <row r="26" spans="1:13" s="478" customFormat="1" ht="15">
      <c r="A26" s="472"/>
      <c r="B26" s="282" t="s">
        <v>160</v>
      </c>
      <c r="C26" s="283" t="s">
        <v>161</v>
      </c>
      <c r="D26" s="283" t="s">
        <v>105</v>
      </c>
      <c r="E26" s="545">
        <v>0.69621185548930198</v>
      </c>
      <c r="F26" s="502">
        <v>3.7022097509645739E-2</v>
      </c>
      <c r="G26" s="502">
        <v>0.26676604700105228</v>
      </c>
      <c r="H26" s="546">
        <v>9.2016899999999999E-2</v>
      </c>
      <c r="I26" s="547">
        <v>1.2851315107394803</v>
      </c>
      <c r="J26" s="547">
        <v>10.7745</v>
      </c>
      <c r="K26" s="547">
        <v>4.5702400000000001</v>
      </c>
      <c r="L26" s="546">
        <v>0.89100310000000005</v>
      </c>
      <c r="M26" s="548">
        <v>0.10885</v>
      </c>
    </row>
    <row r="27" spans="1:13" s="478" customFormat="1" ht="15">
      <c r="A27" s="472"/>
      <c r="B27" s="282" t="s">
        <v>196</v>
      </c>
      <c r="C27" s="283" t="s">
        <v>197</v>
      </c>
      <c r="D27" s="283" t="s">
        <v>105</v>
      </c>
      <c r="E27" s="545">
        <v>0.59427307843027488</v>
      </c>
      <c r="F27" s="502">
        <v>5.6975312097631979E-2</v>
      </c>
      <c r="G27" s="502">
        <v>0.34875160947209316</v>
      </c>
      <c r="H27" s="546">
        <v>0.11370950000000001</v>
      </c>
      <c r="I27" s="547">
        <v>1.730156424039905</v>
      </c>
      <c r="J27" s="547">
        <v>11.57572</v>
      </c>
      <c r="K27" s="547">
        <v>1.2120500000000001</v>
      </c>
      <c r="L27" s="546">
        <v>0.87866120000000003</v>
      </c>
      <c r="M27" s="548">
        <v>0.1211955</v>
      </c>
    </row>
    <row r="28" spans="1:13" s="478" customFormat="1" ht="15">
      <c r="A28" s="472"/>
      <c r="B28" s="282" t="s">
        <v>229</v>
      </c>
      <c r="C28" s="283" t="s">
        <v>230</v>
      </c>
      <c r="D28" s="283" t="s">
        <v>105</v>
      </c>
      <c r="E28" s="545">
        <v>0.62763197936441228</v>
      </c>
      <c r="F28" s="502">
        <v>4.7763270392858694E-2</v>
      </c>
      <c r="G28" s="502">
        <v>0.324604750242729</v>
      </c>
      <c r="H28" s="546">
        <v>0.10917880000000001</v>
      </c>
      <c r="I28" s="547">
        <v>0.87258955780635539</v>
      </c>
      <c r="J28" s="547">
        <v>6.05966</v>
      </c>
      <c r="K28" s="547">
        <v>2.96523</v>
      </c>
      <c r="L28" s="546">
        <v>0.87558840000000004</v>
      </c>
      <c r="M28" s="548">
        <v>0.1242708</v>
      </c>
    </row>
    <row r="29" spans="1:13" s="478" customFormat="1" ht="15">
      <c r="A29" s="472"/>
      <c r="B29" s="282" t="s">
        <v>130</v>
      </c>
      <c r="C29" s="283" t="s">
        <v>131</v>
      </c>
      <c r="D29" s="283" t="s">
        <v>105</v>
      </c>
      <c r="E29" s="545">
        <v>0.55400138517321451</v>
      </c>
      <c r="F29" s="502">
        <v>3.2524410282874096E-2</v>
      </c>
      <c r="G29" s="502">
        <v>0.41347420454391137</v>
      </c>
      <c r="H29" s="546">
        <v>0.1161599</v>
      </c>
      <c r="I29" s="547">
        <v>1.5111845345591857</v>
      </c>
      <c r="J29" s="547">
        <v>9.8277199999999993</v>
      </c>
      <c r="K29" s="547">
        <v>1.9967200000000001</v>
      </c>
      <c r="L29" s="546">
        <v>0.87227259999999995</v>
      </c>
      <c r="M29" s="548">
        <v>0.12759180000000001</v>
      </c>
    </row>
    <row r="30" spans="1:13" s="478" customFormat="1" ht="15">
      <c r="A30" s="472"/>
      <c r="B30" s="282" t="s">
        <v>248</v>
      </c>
      <c r="C30" s="283" t="s">
        <v>615</v>
      </c>
      <c r="D30" s="283" t="s">
        <v>105</v>
      </c>
      <c r="E30" s="545">
        <v>0.64297282527696353</v>
      </c>
      <c r="F30" s="502">
        <v>5.5213870535048934E-2</v>
      </c>
      <c r="G30" s="502">
        <v>0.30181330418798746</v>
      </c>
      <c r="H30" s="546">
        <v>0.12263300000000001</v>
      </c>
      <c r="I30" s="547">
        <v>1.4435392492936132</v>
      </c>
      <c r="J30" s="547">
        <v>8.6425800000000006</v>
      </c>
      <c r="K30" s="547">
        <v>1.5379100000000001</v>
      </c>
      <c r="L30" s="546">
        <v>0.86076900000000001</v>
      </c>
      <c r="M30" s="548">
        <v>0.1391213</v>
      </c>
    </row>
    <row r="31" spans="1:13" s="478" customFormat="1" ht="15">
      <c r="A31" s="472"/>
      <c r="B31" s="282" t="s">
        <v>116</v>
      </c>
      <c r="C31" s="283" t="s">
        <v>117</v>
      </c>
      <c r="D31" s="283" t="s">
        <v>105</v>
      </c>
      <c r="E31" s="545">
        <v>0.53644976900790853</v>
      </c>
      <c r="F31" s="502">
        <v>0.10252721008534962</v>
      </c>
      <c r="G31" s="502">
        <v>0.36102302090674182</v>
      </c>
      <c r="H31" s="546">
        <v>0.122908</v>
      </c>
      <c r="I31" s="547">
        <v>1.2527804004757643</v>
      </c>
      <c r="J31" s="547">
        <v>7.3986499999999999</v>
      </c>
      <c r="K31" s="547">
        <v>3.3835299999999999</v>
      </c>
      <c r="L31" s="546">
        <v>0.85836489999999999</v>
      </c>
      <c r="M31" s="548">
        <v>0.14152919999999999</v>
      </c>
    </row>
    <row r="32" spans="1:13" s="478" customFormat="1" ht="15">
      <c r="A32" s="472"/>
      <c r="B32" s="282" t="s">
        <v>211</v>
      </c>
      <c r="C32" s="283" t="s">
        <v>212</v>
      </c>
      <c r="D32" s="283" t="s">
        <v>206</v>
      </c>
      <c r="E32" s="545">
        <v>0.67829544729623403</v>
      </c>
      <c r="F32" s="502">
        <v>1.9291045569566418E-2</v>
      </c>
      <c r="G32" s="502">
        <v>0.30241350713419951</v>
      </c>
      <c r="H32" s="546">
        <v>9.9775000000000003E-2</v>
      </c>
      <c r="I32" s="547">
        <v>2.0167854600348232</v>
      </c>
      <c r="J32" s="547">
        <v>14.703810000000001</v>
      </c>
      <c r="K32" s="547">
        <v>1.6648499999999999</v>
      </c>
      <c r="L32" s="546">
        <v>0.85682409999999998</v>
      </c>
      <c r="M32" s="548">
        <v>0.14313049999999999</v>
      </c>
    </row>
    <row r="33" spans="1:13" s="478" customFormat="1" ht="15">
      <c r="A33" s="472"/>
      <c r="B33" s="282" t="s">
        <v>148</v>
      </c>
      <c r="C33" s="283" t="s">
        <v>149</v>
      </c>
      <c r="D33" s="283" t="s">
        <v>105</v>
      </c>
      <c r="E33" s="545">
        <v>0.6477390487443464</v>
      </c>
      <c r="F33" s="502">
        <v>3.7432326421508337E-2</v>
      </c>
      <c r="G33" s="502">
        <v>0.31482862483414525</v>
      </c>
      <c r="H33" s="546">
        <v>0.1247573</v>
      </c>
      <c r="I33" s="547">
        <v>1.631246346588306</v>
      </c>
      <c r="J33" s="547">
        <v>9.5010200000000005</v>
      </c>
      <c r="K33" s="547">
        <v>5.6282899999999998</v>
      </c>
      <c r="L33" s="546">
        <v>0.85555159999999997</v>
      </c>
      <c r="M33" s="548">
        <v>0.1443324</v>
      </c>
    </row>
    <row r="34" spans="1:13" s="478" customFormat="1" ht="15">
      <c r="A34" s="472"/>
      <c r="B34" s="282" t="s">
        <v>192</v>
      </c>
      <c r="C34" s="283" t="s">
        <v>193</v>
      </c>
      <c r="D34" s="283" t="s">
        <v>105</v>
      </c>
      <c r="E34" s="545">
        <v>0.59466096248477229</v>
      </c>
      <c r="F34" s="502">
        <v>4.7769325953707878E-2</v>
      </c>
      <c r="G34" s="502">
        <v>0.35756971156151979</v>
      </c>
      <c r="H34" s="546">
        <v>0.1246206</v>
      </c>
      <c r="I34" s="547">
        <v>3.1670869155755383</v>
      </c>
      <c r="J34" s="547">
        <v>18.301760000000002</v>
      </c>
      <c r="K34" s="547">
        <v>1.89473</v>
      </c>
      <c r="L34" s="546">
        <v>0.85332319999999995</v>
      </c>
      <c r="M34" s="548">
        <v>0.14655960000000001</v>
      </c>
    </row>
    <row r="35" spans="1:13" s="478" customFormat="1" ht="15">
      <c r="A35" s="472"/>
      <c r="B35" s="282" t="s">
        <v>168</v>
      </c>
      <c r="C35" s="283" t="s">
        <v>169</v>
      </c>
      <c r="D35" s="283" t="s">
        <v>105</v>
      </c>
      <c r="E35" s="545">
        <v>0.56227764832235361</v>
      </c>
      <c r="F35" s="502">
        <v>7.0749786638282366E-2</v>
      </c>
      <c r="G35" s="502">
        <v>0.36697256503936404</v>
      </c>
      <c r="H35" s="546">
        <v>0.1236476</v>
      </c>
      <c r="I35" s="547">
        <v>0.49778989173810934</v>
      </c>
      <c r="J35" s="547">
        <v>2.8927999999999998</v>
      </c>
      <c r="K35" s="547">
        <v>2.3046099999999998</v>
      </c>
      <c r="L35" s="546">
        <v>0.85081739999999995</v>
      </c>
      <c r="M35" s="548">
        <v>0.1490736</v>
      </c>
    </row>
    <row r="36" spans="1:13" s="478" customFormat="1" ht="15">
      <c r="A36" s="472"/>
      <c r="B36" s="282" t="s">
        <v>120</v>
      </c>
      <c r="C36" s="283" t="s">
        <v>121</v>
      </c>
      <c r="D36" s="283" t="s">
        <v>105</v>
      </c>
      <c r="E36" s="545">
        <v>0.6368805483762221</v>
      </c>
      <c r="F36" s="502">
        <v>3.7015394988200924E-2</v>
      </c>
      <c r="G36" s="502">
        <v>0.32610405663557701</v>
      </c>
      <c r="H36" s="546">
        <v>0.13663990000000001</v>
      </c>
      <c r="I36" s="547">
        <v>0.99221746498974217</v>
      </c>
      <c r="J36" s="547">
        <v>5.3327600000000004</v>
      </c>
      <c r="K36" s="547">
        <v>2.3557899999999998</v>
      </c>
      <c r="L36" s="546">
        <v>0.84854450000000003</v>
      </c>
      <c r="M36" s="548">
        <v>0.15131729999999999</v>
      </c>
    </row>
    <row r="37" spans="1:13" s="478" customFormat="1" ht="15">
      <c r="A37" s="472"/>
      <c r="B37" s="282" t="s">
        <v>209</v>
      </c>
      <c r="C37" s="283" t="s">
        <v>210</v>
      </c>
      <c r="D37" s="283" t="s">
        <v>206</v>
      </c>
      <c r="E37" s="545">
        <v>0.55822418236403726</v>
      </c>
      <c r="F37" s="502">
        <v>6.6641869691897587E-2</v>
      </c>
      <c r="G37" s="502">
        <v>0.37513394794406513</v>
      </c>
      <c r="H37" s="546">
        <v>0.1335547</v>
      </c>
      <c r="I37" s="547">
        <v>2.5224394057857702</v>
      </c>
      <c r="J37" s="547">
        <v>13.509460000000001</v>
      </c>
      <c r="K37" s="547">
        <v>4.6063499999999999</v>
      </c>
      <c r="L37" s="546">
        <v>0.84384970000000004</v>
      </c>
      <c r="M37" s="548">
        <v>0.15604029999999999</v>
      </c>
    </row>
    <row r="38" spans="1:13" s="478" customFormat="1" ht="15">
      <c r="A38" s="472"/>
      <c r="B38" s="282" t="s">
        <v>231</v>
      </c>
      <c r="C38" s="283" t="s">
        <v>232</v>
      </c>
      <c r="D38" s="283" t="s">
        <v>105</v>
      </c>
      <c r="E38" s="545">
        <v>0.59556439046167065</v>
      </c>
      <c r="F38" s="502">
        <v>5.7920109612733493E-2</v>
      </c>
      <c r="G38" s="502">
        <v>0.34651549992559588</v>
      </c>
      <c r="H38" s="546">
        <v>0.1400728</v>
      </c>
      <c r="I38" s="547">
        <v>1.5067518973846974</v>
      </c>
      <c r="J38" s="547">
        <v>6.0446600000000004</v>
      </c>
      <c r="K38" s="547">
        <v>2.3513899999999999</v>
      </c>
      <c r="L38" s="546">
        <v>0.84289219999999998</v>
      </c>
      <c r="M38" s="548">
        <v>0.15707080000000001</v>
      </c>
    </row>
    <row r="39" spans="1:13" s="478" customFormat="1" ht="15">
      <c r="A39" s="472"/>
      <c r="B39" s="282" t="s">
        <v>112</v>
      </c>
      <c r="C39" s="283" t="s">
        <v>113</v>
      </c>
      <c r="D39" s="283" t="s">
        <v>105</v>
      </c>
      <c r="E39" s="545">
        <v>0.56363203287051278</v>
      </c>
      <c r="F39" s="502">
        <v>6.7785507994323091E-2</v>
      </c>
      <c r="G39" s="502">
        <v>0.36858245913516413</v>
      </c>
      <c r="H39" s="546">
        <v>0.15211430000000001</v>
      </c>
      <c r="I39" s="547">
        <v>1.1321744797518989</v>
      </c>
      <c r="J39" s="547">
        <v>5.4059600000000003</v>
      </c>
      <c r="K39" s="547">
        <v>6.9436299999999997</v>
      </c>
      <c r="L39" s="546">
        <v>0.83957340000000003</v>
      </c>
      <c r="M39" s="548">
        <v>0.16029379999999999</v>
      </c>
    </row>
    <row r="40" spans="1:13" s="478" customFormat="1" ht="15">
      <c r="A40" s="472"/>
      <c r="B40" s="282" t="s">
        <v>95</v>
      </c>
      <c r="C40" s="283" t="s">
        <v>96</v>
      </c>
      <c r="D40" s="283" t="s">
        <v>80</v>
      </c>
      <c r="E40" s="545">
        <v>0.64754149899396374</v>
      </c>
      <c r="F40" s="502">
        <v>6.5654342723004688E-2</v>
      </c>
      <c r="G40" s="502">
        <v>0.28680415828303152</v>
      </c>
      <c r="H40" s="546">
        <v>0.14481949999999999</v>
      </c>
      <c r="I40" s="547">
        <v>1.1466749981975053</v>
      </c>
      <c r="J40" s="547">
        <v>5.75251</v>
      </c>
      <c r="K40" s="547">
        <v>2.9066700000000001</v>
      </c>
      <c r="L40" s="546">
        <v>0.83941980000000005</v>
      </c>
      <c r="M40" s="548">
        <v>0.16044359999999999</v>
      </c>
    </row>
    <row r="41" spans="1:13" s="478" customFormat="1" ht="15">
      <c r="A41" s="472"/>
      <c r="B41" s="282" t="s">
        <v>213</v>
      </c>
      <c r="C41" s="283" t="s">
        <v>214</v>
      </c>
      <c r="D41" s="283" t="s">
        <v>206</v>
      </c>
      <c r="E41" s="545">
        <v>0.46753645695562024</v>
      </c>
      <c r="F41" s="502">
        <v>9.3657471009360629E-2</v>
      </c>
      <c r="G41" s="502">
        <v>0.43880607203501915</v>
      </c>
      <c r="H41" s="546">
        <v>0.1386356</v>
      </c>
      <c r="I41" s="547">
        <v>2.1312855765908307</v>
      </c>
      <c r="J41" s="547">
        <v>11.00949</v>
      </c>
      <c r="K41" s="547">
        <v>1.5620499999999999</v>
      </c>
      <c r="L41" s="546">
        <v>0.83887610000000001</v>
      </c>
      <c r="M41" s="548">
        <v>0.1610115</v>
      </c>
    </row>
    <row r="42" spans="1:13" s="478" customFormat="1" ht="15">
      <c r="A42" s="472"/>
      <c r="B42" s="282" t="s">
        <v>134</v>
      </c>
      <c r="C42" s="283" t="s">
        <v>135</v>
      </c>
      <c r="D42" s="283" t="s">
        <v>105</v>
      </c>
      <c r="E42" s="545">
        <v>0.71517523772997482</v>
      </c>
      <c r="F42" s="502">
        <v>4.5233556305061422E-2</v>
      </c>
      <c r="G42" s="502">
        <v>0.23959120596496372</v>
      </c>
      <c r="H42" s="546">
        <v>0.15411</v>
      </c>
      <c r="I42" s="547">
        <v>1.8374787547154168</v>
      </c>
      <c r="J42" s="547">
        <v>9.0919500000000006</v>
      </c>
      <c r="K42" s="547">
        <v>3.5533999999999999</v>
      </c>
      <c r="L42" s="546">
        <v>0.8385975</v>
      </c>
      <c r="M42" s="548">
        <v>0.16124959999999999</v>
      </c>
    </row>
    <row r="43" spans="1:13" s="478" customFormat="1" ht="15">
      <c r="A43" s="472"/>
      <c r="B43" s="282" t="s">
        <v>190</v>
      </c>
      <c r="C43" s="283" t="s">
        <v>191</v>
      </c>
      <c r="D43" s="283" t="s">
        <v>105</v>
      </c>
      <c r="E43" s="545">
        <v>0.64469269041833654</v>
      </c>
      <c r="F43" s="502">
        <v>2.8579843689187624E-2</v>
      </c>
      <c r="G43" s="502">
        <v>0.32672746589247581</v>
      </c>
      <c r="H43" s="546">
        <v>0.1441578</v>
      </c>
      <c r="I43" s="547">
        <v>1.5035585500094895</v>
      </c>
      <c r="J43" s="547">
        <v>7.5608000000000004</v>
      </c>
      <c r="K43" s="547">
        <v>0.89703999999999995</v>
      </c>
      <c r="L43" s="546">
        <v>0.8372347</v>
      </c>
      <c r="M43" s="548">
        <v>0.1626273</v>
      </c>
    </row>
    <row r="44" spans="1:13" s="478" customFormat="1" ht="15">
      <c r="A44" s="472"/>
      <c r="B44" s="282" t="s">
        <v>186</v>
      </c>
      <c r="C44" s="283" t="s">
        <v>187</v>
      </c>
      <c r="D44" s="283" t="s">
        <v>105</v>
      </c>
      <c r="E44" s="545">
        <v>0.53769038937296942</v>
      </c>
      <c r="F44" s="502">
        <v>3.4118570477600377E-2</v>
      </c>
      <c r="G44" s="502">
        <v>0.42819104014943021</v>
      </c>
      <c r="H44" s="546">
        <v>0.1525301</v>
      </c>
      <c r="I44" s="547">
        <v>1.7065515955101902</v>
      </c>
      <c r="J44" s="547">
        <v>8.1056299999999997</v>
      </c>
      <c r="K44" s="547">
        <v>2.6349300000000002</v>
      </c>
      <c r="L44" s="546">
        <v>0.83672970000000002</v>
      </c>
      <c r="M44" s="548">
        <v>0.1631293</v>
      </c>
    </row>
    <row r="45" spans="1:13" s="478" customFormat="1" ht="15">
      <c r="A45" s="472"/>
      <c r="B45" s="282" t="s">
        <v>140</v>
      </c>
      <c r="C45" s="283" t="s">
        <v>141</v>
      </c>
      <c r="D45" s="283" t="s">
        <v>105</v>
      </c>
      <c r="E45" s="545">
        <v>0.58974985342974395</v>
      </c>
      <c r="F45" s="502">
        <v>5.4103967168262657E-2</v>
      </c>
      <c r="G45" s="502">
        <v>0.35614617940199333</v>
      </c>
      <c r="H45" s="546">
        <v>0.15365280000000001</v>
      </c>
      <c r="I45" s="547">
        <v>1.6590474337775185</v>
      </c>
      <c r="J45" s="547">
        <v>7.7497999999999996</v>
      </c>
      <c r="K45" s="547">
        <v>1.6416299999999999</v>
      </c>
      <c r="L45" s="546">
        <v>0.82896099999999995</v>
      </c>
      <c r="M45" s="548">
        <v>0.17090240000000001</v>
      </c>
    </row>
    <row r="46" spans="1:13" s="478" customFormat="1" ht="15">
      <c r="A46" s="472"/>
      <c r="B46" s="282" t="s">
        <v>233</v>
      </c>
      <c r="C46" s="283" t="s">
        <v>234</v>
      </c>
      <c r="D46" s="283" t="s">
        <v>105</v>
      </c>
      <c r="E46" s="545">
        <v>0.51988718652336308</v>
      </c>
      <c r="F46" s="502">
        <v>3.6389968747617955E-2</v>
      </c>
      <c r="G46" s="502">
        <v>0.44372284472901896</v>
      </c>
      <c r="H46" s="546">
        <v>0.1513311</v>
      </c>
      <c r="I46" s="547">
        <v>1.4233481610068353</v>
      </c>
      <c r="J46" s="547">
        <v>6.5801600000000002</v>
      </c>
      <c r="K46" s="547">
        <v>1.0659400000000001</v>
      </c>
      <c r="L46" s="546">
        <v>0.82876130000000003</v>
      </c>
      <c r="M46" s="548">
        <v>0.17113490000000001</v>
      </c>
    </row>
    <row r="47" spans="1:13" s="478" customFormat="1" ht="15">
      <c r="A47" s="472"/>
      <c r="B47" s="282" t="s">
        <v>178</v>
      </c>
      <c r="C47" s="283" t="s">
        <v>179</v>
      </c>
      <c r="D47" s="283" t="s">
        <v>105</v>
      </c>
      <c r="E47" s="545">
        <v>0.60552686138289746</v>
      </c>
      <c r="F47" s="502">
        <v>5.6996326337613208E-2</v>
      </c>
      <c r="G47" s="502">
        <v>0.33747681227948934</v>
      </c>
      <c r="H47" s="546">
        <v>0.1644429</v>
      </c>
      <c r="I47" s="547">
        <v>0.94437097466723918</v>
      </c>
      <c r="J47" s="547">
        <v>4.1052299999999997</v>
      </c>
      <c r="K47" s="547">
        <v>3.0534400000000002</v>
      </c>
      <c r="L47" s="546">
        <v>0.82560429999999996</v>
      </c>
      <c r="M47" s="548">
        <v>0.17426559999999999</v>
      </c>
    </row>
    <row r="48" spans="1:13" s="478" customFormat="1" ht="15">
      <c r="A48" s="472"/>
      <c r="B48" s="282" t="s">
        <v>237</v>
      </c>
      <c r="C48" s="283" t="s">
        <v>238</v>
      </c>
      <c r="D48" s="283" t="s">
        <v>105</v>
      </c>
      <c r="E48" s="545">
        <v>0.41057960967206569</v>
      </c>
      <c r="F48" s="502">
        <v>5.7456776118148777E-2</v>
      </c>
      <c r="G48" s="502">
        <v>0.53196361420978555</v>
      </c>
      <c r="H48" s="546">
        <v>0.155724</v>
      </c>
      <c r="I48" s="547">
        <v>1.0644587810414035</v>
      </c>
      <c r="J48" s="547">
        <v>4.9926199999999996</v>
      </c>
      <c r="K48" s="547">
        <v>1.94204</v>
      </c>
      <c r="L48" s="546">
        <v>0.82364139999999997</v>
      </c>
      <c r="M48" s="548">
        <v>0.17621629999999999</v>
      </c>
    </row>
    <row r="49" spans="1:13" s="478" customFormat="1" ht="15">
      <c r="A49" s="472"/>
      <c r="B49" s="282" t="s">
        <v>156</v>
      </c>
      <c r="C49" s="283" t="s">
        <v>157</v>
      </c>
      <c r="D49" s="283" t="s">
        <v>105</v>
      </c>
      <c r="E49" s="545">
        <v>0.69584610050693874</v>
      </c>
      <c r="F49" s="502">
        <v>4.4125226060963842E-2</v>
      </c>
      <c r="G49" s="502">
        <v>0.2600286734320974</v>
      </c>
      <c r="H49" s="546">
        <v>0.159081</v>
      </c>
      <c r="I49" s="547">
        <v>1.6256245430173044</v>
      </c>
      <c r="J49" s="547">
        <v>7.2820799999999997</v>
      </c>
      <c r="K49" s="547">
        <v>2.6579600000000001</v>
      </c>
      <c r="L49" s="546">
        <v>0.82302969999999998</v>
      </c>
      <c r="M49" s="548">
        <v>0.1768421</v>
      </c>
    </row>
    <row r="50" spans="1:13" s="478" customFormat="1" ht="15">
      <c r="A50" s="472"/>
      <c r="B50" s="282" t="s">
        <v>138</v>
      </c>
      <c r="C50" s="283" t="s">
        <v>139</v>
      </c>
      <c r="D50" s="283" t="s">
        <v>105</v>
      </c>
      <c r="E50" s="545">
        <v>0.53908883331521151</v>
      </c>
      <c r="F50" s="502">
        <v>4.6690949947446631E-2</v>
      </c>
      <c r="G50" s="502">
        <v>0.41422021673734188</v>
      </c>
      <c r="H50" s="546">
        <v>0.16446910000000001</v>
      </c>
      <c r="I50" s="547">
        <v>1.4772517367385456</v>
      </c>
      <c r="J50" s="547">
        <v>6.3988800000000001</v>
      </c>
      <c r="K50" s="547">
        <v>6.5018900000000004</v>
      </c>
      <c r="L50" s="546">
        <v>0.82280279999999995</v>
      </c>
      <c r="M50" s="548">
        <v>0.1770631</v>
      </c>
    </row>
    <row r="51" spans="1:13" s="478" customFormat="1" ht="15">
      <c r="A51" s="472"/>
      <c r="B51" s="282" t="s">
        <v>164</v>
      </c>
      <c r="C51" s="283" t="s">
        <v>165</v>
      </c>
      <c r="D51" s="283" t="s">
        <v>105</v>
      </c>
      <c r="E51" s="545">
        <v>0.46650427404204831</v>
      </c>
      <c r="F51" s="502">
        <v>6.2542133695271132E-2</v>
      </c>
      <c r="G51" s="502">
        <v>0.47095359226268058</v>
      </c>
      <c r="H51" s="546">
        <v>0.1649852</v>
      </c>
      <c r="I51" s="547">
        <v>1.2233939607204909</v>
      </c>
      <c r="J51" s="547">
        <v>5.25692</v>
      </c>
      <c r="K51" s="547">
        <v>0.68286000000000002</v>
      </c>
      <c r="L51" s="546">
        <v>0.81878960000000001</v>
      </c>
      <c r="M51" s="548">
        <v>0.1810784</v>
      </c>
    </row>
    <row r="52" spans="1:13" s="478" customFormat="1" ht="15">
      <c r="A52" s="472"/>
      <c r="B52" s="282" t="s">
        <v>85</v>
      </c>
      <c r="C52" s="283" t="s">
        <v>86</v>
      </c>
      <c r="D52" s="283" t="s">
        <v>80</v>
      </c>
      <c r="E52" s="545">
        <v>0.58114303642454479</v>
      </c>
      <c r="F52" s="502">
        <v>3.3256753064054165E-2</v>
      </c>
      <c r="G52" s="502">
        <v>0.38560021051140103</v>
      </c>
      <c r="H52" s="546">
        <v>0.16799449999999999</v>
      </c>
      <c r="I52" s="547">
        <v>1.6398685542628584</v>
      </c>
      <c r="J52" s="547">
        <v>7.2518900000000004</v>
      </c>
      <c r="K52" s="547">
        <v>1.07603</v>
      </c>
      <c r="L52" s="546">
        <v>0.81686150000000002</v>
      </c>
      <c r="M52" s="548">
        <v>0.1829906</v>
      </c>
    </row>
    <row r="53" spans="1:13" s="478" customFormat="1" ht="15">
      <c r="A53" s="472"/>
      <c r="B53" s="282" t="s">
        <v>184</v>
      </c>
      <c r="C53" s="283" t="s">
        <v>185</v>
      </c>
      <c r="D53" s="283" t="s">
        <v>105</v>
      </c>
      <c r="E53" s="545">
        <v>0.62024277987124043</v>
      </c>
      <c r="F53" s="502">
        <v>4.1262844668159125E-2</v>
      </c>
      <c r="G53" s="502">
        <v>0.33849437546060041</v>
      </c>
      <c r="H53" s="546">
        <v>0.16250010000000001</v>
      </c>
      <c r="I53" s="547">
        <v>2.2412428322114186</v>
      </c>
      <c r="J53" s="547">
        <v>9.6440900000000003</v>
      </c>
      <c r="K53" s="547">
        <v>0.69630999999999998</v>
      </c>
      <c r="L53" s="546">
        <v>0.81378819999999996</v>
      </c>
      <c r="M53" s="548">
        <v>0.18611459999999999</v>
      </c>
    </row>
    <row r="54" spans="1:13" s="478" customFormat="1" ht="15">
      <c r="A54" s="472"/>
      <c r="B54" s="282" t="s">
        <v>170</v>
      </c>
      <c r="C54" s="283" t="s">
        <v>171</v>
      </c>
      <c r="D54" s="283" t="s">
        <v>105</v>
      </c>
      <c r="E54" s="545">
        <v>0.55049250750927126</v>
      </c>
      <c r="F54" s="502">
        <v>5.6382461027301864E-2</v>
      </c>
      <c r="G54" s="502">
        <v>0.39312503146342692</v>
      </c>
      <c r="H54" s="546">
        <v>0.17555129999999999</v>
      </c>
      <c r="I54" s="547">
        <v>1.834449215803974</v>
      </c>
      <c r="J54" s="547">
        <v>7.3579600000000003</v>
      </c>
      <c r="K54" s="547">
        <v>6.84117</v>
      </c>
      <c r="L54" s="546">
        <v>0.81323829999999997</v>
      </c>
      <c r="M54" s="548">
        <v>0.1866321</v>
      </c>
    </row>
    <row r="55" spans="1:13" s="478" customFormat="1" ht="15">
      <c r="A55" s="472"/>
      <c r="B55" s="282" t="s">
        <v>200</v>
      </c>
      <c r="C55" s="283" t="s">
        <v>201</v>
      </c>
      <c r="D55" s="283" t="s">
        <v>105</v>
      </c>
      <c r="E55" s="545">
        <v>0.56565406393318018</v>
      </c>
      <c r="F55" s="502">
        <v>5.9645916423977929E-2</v>
      </c>
      <c r="G55" s="502">
        <v>0.37470001964284189</v>
      </c>
      <c r="H55" s="546">
        <v>0.1723452</v>
      </c>
      <c r="I55" s="547">
        <v>1.0040904179601078</v>
      </c>
      <c r="J55" s="547">
        <v>4.1011100000000003</v>
      </c>
      <c r="K55" s="547">
        <v>2.7553299999999998</v>
      </c>
      <c r="L55" s="546">
        <v>0.81295499999999998</v>
      </c>
      <c r="M55" s="548">
        <v>0.18690960000000001</v>
      </c>
    </row>
    <row r="56" spans="1:13" s="478" customFormat="1" ht="15">
      <c r="A56" s="472"/>
      <c r="B56" s="282" t="s">
        <v>118</v>
      </c>
      <c r="C56" s="283" t="s">
        <v>119</v>
      </c>
      <c r="D56" s="283" t="s">
        <v>105</v>
      </c>
      <c r="E56" s="545">
        <v>0.50737770344748945</v>
      </c>
      <c r="F56" s="502">
        <v>6.4107339693640963E-2</v>
      </c>
      <c r="G56" s="502">
        <v>0.42851495685886959</v>
      </c>
      <c r="H56" s="546">
        <v>0.1512135</v>
      </c>
      <c r="I56" s="547">
        <v>1.0962722825498155</v>
      </c>
      <c r="J56" s="547">
        <v>5.0098799999999999</v>
      </c>
      <c r="K56" s="547">
        <v>1.7972699999999999</v>
      </c>
      <c r="L56" s="546">
        <v>0.80780730000000001</v>
      </c>
      <c r="M56" s="548">
        <v>0.19208459999999999</v>
      </c>
    </row>
    <row r="57" spans="1:13" s="478" customFormat="1" ht="15">
      <c r="A57" s="472"/>
      <c r="B57" s="282" t="s">
        <v>122</v>
      </c>
      <c r="C57" s="283" t="s">
        <v>123</v>
      </c>
      <c r="D57" s="283" t="s">
        <v>105</v>
      </c>
      <c r="E57" s="545">
        <v>0.63042494420949136</v>
      </c>
      <c r="F57" s="502">
        <v>5.2575726837185352E-2</v>
      </c>
      <c r="G57" s="502">
        <v>0.31699932895332322</v>
      </c>
      <c r="H57" s="546">
        <v>0.18684290000000001</v>
      </c>
      <c r="I57" s="547">
        <v>2.5605482407943896</v>
      </c>
      <c r="J57" s="547">
        <v>9.5591500000000007</v>
      </c>
      <c r="K57" s="547">
        <v>4.1243400000000001</v>
      </c>
      <c r="L57" s="546">
        <v>0.80552199999999996</v>
      </c>
      <c r="M57" s="548">
        <v>0.19435259999999999</v>
      </c>
    </row>
    <row r="58" spans="1:13" s="478" customFormat="1" ht="15">
      <c r="A58" s="472"/>
      <c r="B58" s="282" t="s">
        <v>99</v>
      </c>
      <c r="C58" s="283" t="s">
        <v>100</v>
      </c>
      <c r="D58" s="283" t="s">
        <v>80</v>
      </c>
      <c r="E58" s="545">
        <v>0.64825038396081525</v>
      </c>
      <c r="F58" s="502">
        <v>3.8844381719314265E-2</v>
      </c>
      <c r="G58" s="502">
        <v>0.3129052343198705</v>
      </c>
      <c r="H58" s="546">
        <v>0.17378660000000001</v>
      </c>
      <c r="I58" s="547">
        <v>2.9505205143906919</v>
      </c>
      <c r="J58" s="547">
        <v>11.70983</v>
      </c>
      <c r="K58" s="547">
        <v>6.7409699999999999</v>
      </c>
      <c r="L58" s="546">
        <v>0.79658209999999996</v>
      </c>
      <c r="M58" s="548">
        <v>0.20328950000000001</v>
      </c>
    </row>
    <row r="59" spans="1:13" s="478" customFormat="1" ht="15">
      <c r="A59" s="472"/>
      <c r="B59" s="282" t="s">
        <v>93</v>
      </c>
      <c r="C59" s="283" t="s">
        <v>94</v>
      </c>
      <c r="D59" s="283" t="s">
        <v>80</v>
      </c>
      <c r="E59" s="545">
        <v>0.67865188570687673</v>
      </c>
      <c r="F59" s="502">
        <v>4.2535777378000357E-2</v>
      </c>
      <c r="G59" s="502">
        <v>0.27881233691512292</v>
      </c>
      <c r="H59" s="546">
        <v>0.17765829999999999</v>
      </c>
      <c r="I59" s="547">
        <v>2.5525814992553366</v>
      </c>
      <c r="J59" s="547">
        <v>9.8885900000000007</v>
      </c>
      <c r="K59" s="547">
        <v>1.6053900000000001</v>
      </c>
      <c r="L59" s="546">
        <v>0.79488139999999996</v>
      </c>
      <c r="M59" s="548">
        <v>0.2049919</v>
      </c>
    </row>
    <row r="60" spans="1:13" s="478" customFormat="1" ht="15">
      <c r="A60" s="472"/>
      <c r="B60" s="282" t="s">
        <v>83</v>
      </c>
      <c r="C60" s="283" t="s">
        <v>84</v>
      </c>
      <c r="D60" s="283" t="s">
        <v>80</v>
      </c>
      <c r="E60" s="545">
        <v>0.7725614825542414</v>
      </c>
      <c r="F60" s="502">
        <v>1.8759889505725855E-2</v>
      </c>
      <c r="G60" s="502">
        <v>0.20867862794003272</v>
      </c>
      <c r="H60" s="546">
        <v>0.21056050000000001</v>
      </c>
      <c r="I60" s="547">
        <v>2.9450280388594896</v>
      </c>
      <c r="J60" s="547">
        <v>9.4395000000000007</v>
      </c>
      <c r="K60" s="547">
        <v>1.16733</v>
      </c>
      <c r="L60" s="546">
        <v>0.7794683</v>
      </c>
      <c r="M60" s="548">
        <v>0.22040889999999999</v>
      </c>
    </row>
    <row r="61" spans="1:13" s="478" customFormat="1" ht="15">
      <c r="A61" s="472"/>
      <c r="B61" s="282" t="s">
        <v>204</v>
      </c>
      <c r="C61" s="283" t="s">
        <v>205</v>
      </c>
      <c r="D61" s="283" t="s">
        <v>206</v>
      </c>
      <c r="E61" s="545">
        <v>0.49099062455512393</v>
      </c>
      <c r="F61" s="502">
        <v>5.291736999450896E-2</v>
      </c>
      <c r="G61" s="502">
        <v>0.4560920054503671</v>
      </c>
      <c r="H61" s="546">
        <v>0.2134953</v>
      </c>
      <c r="I61" s="547">
        <v>3.1623763968164642</v>
      </c>
      <c r="J61" s="547">
        <v>9.6937099999999994</v>
      </c>
      <c r="K61" s="547">
        <v>0.54532000000000003</v>
      </c>
      <c r="L61" s="546">
        <v>0.76520560000000004</v>
      </c>
      <c r="M61" s="548">
        <v>0.23469999999999999</v>
      </c>
    </row>
    <row r="62" spans="1:13" s="478" customFormat="1" ht="15">
      <c r="A62" s="472"/>
      <c r="B62" s="282" t="s">
        <v>78</v>
      </c>
      <c r="C62" s="283" t="s">
        <v>79</v>
      </c>
      <c r="D62" s="283" t="s">
        <v>80</v>
      </c>
      <c r="E62" s="545">
        <v>0.60522429480444828</v>
      </c>
      <c r="F62" s="502">
        <v>4.6439827938232203E-2</v>
      </c>
      <c r="G62" s="502">
        <v>0.34833587725731957</v>
      </c>
      <c r="H62" s="546">
        <v>0.21630949999999999</v>
      </c>
      <c r="I62" s="547">
        <v>3.1568342172369017</v>
      </c>
      <c r="J62" s="547">
        <v>9.4015400000000007</v>
      </c>
      <c r="K62" s="547">
        <v>12.354789999999999</v>
      </c>
      <c r="L62" s="546">
        <v>0.75289079999999997</v>
      </c>
      <c r="M62" s="548">
        <v>0.24701380000000001</v>
      </c>
    </row>
    <row r="63" spans="1:13" s="478" customFormat="1" ht="15">
      <c r="A63" s="472"/>
      <c r="B63" s="282" t="s">
        <v>108</v>
      </c>
      <c r="C63" s="283" t="s">
        <v>109</v>
      </c>
      <c r="D63" s="283" t="s">
        <v>105</v>
      </c>
      <c r="E63" s="545">
        <v>0.67598753082398921</v>
      </c>
      <c r="F63" s="502">
        <v>3.2429162983296886E-2</v>
      </c>
      <c r="G63" s="502">
        <v>0.29158330619271389</v>
      </c>
      <c r="H63" s="546">
        <v>0.23047129999999999</v>
      </c>
      <c r="I63" s="547">
        <v>0.98646690489460054</v>
      </c>
      <c r="J63" s="547">
        <v>2.9157899999999999</v>
      </c>
      <c r="K63" s="547">
        <v>2.3226900000000001</v>
      </c>
      <c r="L63" s="546">
        <v>0.74918850000000003</v>
      </c>
      <c r="M63" s="548">
        <v>0.25067669999999997</v>
      </c>
    </row>
    <row r="64" spans="1:13" s="478" customFormat="1" ht="15">
      <c r="A64" s="472"/>
      <c r="B64" s="282" t="s">
        <v>182</v>
      </c>
      <c r="C64" s="283" t="s">
        <v>183</v>
      </c>
      <c r="D64" s="283" t="s">
        <v>105</v>
      </c>
      <c r="E64" s="545">
        <v>0.59579544790277239</v>
      </c>
      <c r="F64" s="502">
        <v>5.5447796489475336E-2</v>
      </c>
      <c r="G64" s="502">
        <v>0.34875675560775227</v>
      </c>
      <c r="H64" s="546">
        <v>0.1998817</v>
      </c>
      <c r="I64" s="547">
        <v>1.2485701394694586</v>
      </c>
      <c r="J64" s="547">
        <v>3.9954399999999999</v>
      </c>
      <c r="K64" s="547">
        <v>1.18083</v>
      </c>
      <c r="L64" s="546">
        <v>0.74766160000000004</v>
      </c>
      <c r="M64" s="548">
        <v>0.25224180000000002</v>
      </c>
    </row>
    <row r="65" spans="1:13" s="478" customFormat="1" ht="15">
      <c r="A65" s="472"/>
      <c r="B65" s="282" t="s">
        <v>202</v>
      </c>
      <c r="C65" s="283" t="s">
        <v>203</v>
      </c>
      <c r="D65" s="283" t="s">
        <v>105</v>
      </c>
      <c r="E65" s="545">
        <v>0.58153783124452973</v>
      </c>
      <c r="F65" s="502">
        <v>5.7574008206235996E-2</v>
      </c>
      <c r="G65" s="502">
        <v>0.36088816054923434</v>
      </c>
      <c r="H65" s="546">
        <v>0.24634600000000001</v>
      </c>
      <c r="I65" s="547">
        <v>2.0486418434304898</v>
      </c>
      <c r="J65" s="547">
        <v>5.5745199999999997</v>
      </c>
      <c r="K65" s="547">
        <v>2.7592699999999999</v>
      </c>
      <c r="L65" s="546">
        <v>0.73723059999999996</v>
      </c>
      <c r="M65" s="548">
        <v>0.26262570000000002</v>
      </c>
    </row>
    <row r="66" spans="1:13" s="478" customFormat="1" ht="15">
      <c r="A66" s="472"/>
      <c r="B66" s="282" t="s">
        <v>146</v>
      </c>
      <c r="C66" s="283" t="s">
        <v>147</v>
      </c>
      <c r="D66" s="283" t="s">
        <v>105</v>
      </c>
      <c r="E66" s="545">
        <v>0.47295142401536328</v>
      </c>
      <c r="F66" s="502">
        <v>3.8328103656201595E-2</v>
      </c>
      <c r="G66" s="502">
        <v>0.48872047232843513</v>
      </c>
      <c r="H66" s="546">
        <v>0.232076</v>
      </c>
      <c r="I66" s="547">
        <v>1.2648781122581765</v>
      </c>
      <c r="J66" s="547">
        <v>3.4644200000000001</v>
      </c>
      <c r="K66" s="547">
        <v>1.35653</v>
      </c>
      <c r="L66" s="546">
        <v>0.73586960000000001</v>
      </c>
      <c r="M66" s="548">
        <v>0.2640111</v>
      </c>
    </row>
    <row r="67" spans="1:13" s="478" customFormat="1" ht="15">
      <c r="A67" s="472"/>
      <c r="B67" s="282" t="s">
        <v>152</v>
      </c>
      <c r="C67" s="283" t="s">
        <v>153</v>
      </c>
      <c r="D67" s="283" t="s">
        <v>105</v>
      </c>
      <c r="E67" s="545">
        <v>0.62388423855919051</v>
      </c>
      <c r="F67" s="502">
        <v>6.9508057445035645E-2</v>
      </c>
      <c r="G67" s="502">
        <v>0.30660770399577386</v>
      </c>
      <c r="H67" s="546">
        <v>0.25907039999999998</v>
      </c>
      <c r="I67" s="547">
        <v>1.2849565077432312</v>
      </c>
      <c r="J67" s="547">
        <v>3.2043200000000001</v>
      </c>
      <c r="K67" s="547">
        <v>0.39590999999999998</v>
      </c>
      <c r="L67" s="546">
        <v>0.72505399999999998</v>
      </c>
      <c r="M67" s="548">
        <v>0.27481620000000001</v>
      </c>
    </row>
    <row r="68" spans="1:13" s="478" customFormat="1" ht="15">
      <c r="A68" s="472"/>
      <c r="B68" s="282" t="s">
        <v>227</v>
      </c>
      <c r="C68" s="283" t="s">
        <v>228</v>
      </c>
      <c r="D68" s="283" t="s">
        <v>105</v>
      </c>
      <c r="E68" s="545">
        <v>0.53058319655313912</v>
      </c>
      <c r="F68" s="502">
        <v>5.9031339762002463E-2</v>
      </c>
      <c r="G68" s="502">
        <v>0.41038546368485845</v>
      </c>
      <c r="H68" s="546">
        <v>0.22529579999999999</v>
      </c>
      <c r="I68" s="547">
        <v>0.89838660438110929</v>
      </c>
      <c r="J68" s="547">
        <v>2.5714899999999998</v>
      </c>
      <c r="K68" s="547">
        <v>2.24431</v>
      </c>
      <c r="L68" s="546">
        <v>0.71916749999999996</v>
      </c>
      <c r="M68" s="548">
        <v>0.28067940000000002</v>
      </c>
    </row>
    <row r="69" spans="1:13" s="478" customFormat="1" ht="15">
      <c r="A69" s="472"/>
      <c r="B69" s="282" t="s">
        <v>150</v>
      </c>
      <c r="C69" s="283" t="s">
        <v>151</v>
      </c>
      <c r="D69" s="283" t="s">
        <v>105</v>
      </c>
      <c r="E69" s="545">
        <v>0.65224693490726748</v>
      </c>
      <c r="F69" s="502">
        <v>5.0649007893663472E-2</v>
      </c>
      <c r="G69" s="502">
        <v>0.29710405719906907</v>
      </c>
      <c r="H69" s="546">
        <v>0.25266430000000001</v>
      </c>
      <c r="I69" s="547">
        <v>2.1043800227205791</v>
      </c>
      <c r="J69" s="547">
        <v>5.0570599999999999</v>
      </c>
      <c r="K69" s="547">
        <v>1.41778</v>
      </c>
      <c r="L69" s="546">
        <v>0.71462230000000004</v>
      </c>
      <c r="M69" s="548">
        <v>0.2852827</v>
      </c>
    </row>
    <row r="70" spans="1:13" s="478" customFormat="1" ht="15">
      <c r="A70" s="472"/>
      <c r="B70" s="282" t="s">
        <v>87</v>
      </c>
      <c r="C70" s="283" t="s">
        <v>88</v>
      </c>
      <c r="D70" s="283" t="s">
        <v>80</v>
      </c>
      <c r="E70" s="545">
        <v>0.63591191070175346</v>
      </c>
      <c r="F70" s="502">
        <v>4.3194287207175823E-2</v>
      </c>
      <c r="G70" s="502">
        <v>0.32089380209107071</v>
      </c>
      <c r="H70" s="546">
        <v>0.26109070000000001</v>
      </c>
      <c r="I70" s="547">
        <v>1.6914565462264968</v>
      </c>
      <c r="J70" s="547">
        <v>4.0984800000000003</v>
      </c>
      <c r="K70" s="547">
        <v>0.46544999999999997</v>
      </c>
      <c r="L70" s="546">
        <v>0.71133579999999996</v>
      </c>
      <c r="M70" s="548">
        <v>0.28853709999999999</v>
      </c>
    </row>
    <row r="71" spans="1:13" s="478" customFormat="1" ht="15">
      <c r="A71" s="472"/>
      <c r="B71" s="282" t="s">
        <v>81</v>
      </c>
      <c r="C71" s="283" t="s">
        <v>82</v>
      </c>
      <c r="D71" s="283" t="s">
        <v>80</v>
      </c>
      <c r="E71" s="545">
        <v>0.60087200115695483</v>
      </c>
      <c r="F71" s="502">
        <v>4.5678291563335242E-2</v>
      </c>
      <c r="G71" s="502">
        <v>0.35344970727970992</v>
      </c>
      <c r="H71" s="546">
        <v>0.25294539999999999</v>
      </c>
      <c r="I71" s="547">
        <v>1.2679688402007594</v>
      </c>
      <c r="J71" s="547">
        <v>3.0128200000000001</v>
      </c>
      <c r="K71" s="547">
        <v>1.1758900000000001</v>
      </c>
      <c r="L71" s="546">
        <v>0.71011340000000001</v>
      </c>
      <c r="M71" s="548">
        <v>0.28976879999999999</v>
      </c>
    </row>
    <row r="72" spans="1:13" s="478" customFormat="1" ht="15">
      <c r="A72" s="472"/>
      <c r="B72" s="282" t="s">
        <v>114</v>
      </c>
      <c r="C72" s="283" t="s">
        <v>115</v>
      </c>
      <c r="D72" s="283" t="s">
        <v>105</v>
      </c>
      <c r="E72" s="545">
        <v>0.48596082134494756</v>
      </c>
      <c r="F72" s="502">
        <v>7.786107283606826E-2</v>
      </c>
      <c r="G72" s="502">
        <v>0.4361781058189842</v>
      </c>
      <c r="H72" s="546">
        <v>0.26824110000000001</v>
      </c>
      <c r="I72" s="547">
        <v>0.86991982363714848</v>
      </c>
      <c r="J72" s="547">
        <v>1.9465600000000001</v>
      </c>
      <c r="K72" s="547">
        <v>0.53220000000000001</v>
      </c>
      <c r="L72" s="546">
        <v>0.70921920000000005</v>
      </c>
      <c r="M72" s="548">
        <v>0.29066189999999997</v>
      </c>
    </row>
    <row r="73" spans="1:13" s="478" customFormat="1" ht="15">
      <c r="A73" s="472"/>
      <c r="B73" s="282" t="s">
        <v>126</v>
      </c>
      <c r="C73" s="283" t="s">
        <v>127</v>
      </c>
      <c r="D73" s="283" t="s">
        <v>105</v>
      </c>
      <c r="E73" s="545">
        <v>0.60676904461092229</v>
      </c>
      <c r="F73" s="502">
        <v>8.3790949694823563E-2</v>
      </c>
      <c r="G73" s="502">
        <v>0.30944000569425412</v>
      </c>
      <c r="H73" s="546">
        <v>0.27068120000000001</v>
      </c>
      <c r="I73" s="547">
        <v>1.680974658402929</v>
      </c>
      <c r="J73" s="547">
        <v>3.6333600000000001</v>
      </c>
      <c r="K73" s="547">
        <v>2.50197</v>
      </c>
      <c r="L73" s="546">
        <v>0.69975419999999999</v>
      </c>
      <c r="M73" s="548">
        <v>0.30015140000000001</v>
      </c>
    </row>
    <row r="74" spans="1:13" s="478" customFormat="1" ht="15">
      <c r="A74" s="472"/>
      <c r="B74" s="282" t="s">
        <v>166</v>
      </c>
      <c r="C74" s="283" t="s">
        <v>167</v>
      </c>
      <c r="D74" s="283" t="s">
        <v>105</v>
      </c>
      <c r="E74" s="545">
        <v>0.5955713020372011</v>
      </c>
      <c r="F74" s="502">
        <v>4.5986918307556038E-2</v>
      </c>
      <c r="G74" s="502">
        <v>0.35844177965524288</v>
      </c>
      <c r="H74" s="546">
        <v>0.27823249999999999</v>
      </c>
      <c r="I74" s="547">
        <v>1.2464437669319157</v>
      </c>
      <c r="J74" s="547">
        <v>2.59667</v>
      </c>
      <c r="K74" s="547">
        <v>2.1518600000000001</v>
      </c>
      <c r="L74" s="546">
        <v>0.69804849999999996</v>
      </c>
      <c r="M74" s="548">
        <v>0.3018169</v>
      </c>
    </row>
    <row r="75" spans="1:13" s="478" customFormat="1" ht="15">
      <c r="A75" s="472"/>
      <c r="B75" s="282" t="s">
        <v>154</v>
      </c>
      <c r="C75" s="283" t="s">
        <v>155</v>
      </c>
      <c r="D75" s="283" t="s">
        <v>105</v>
      </c>
      <c r="E75" s="545">
        <v>0.59895340169631528</v>
      </c>
      <c r="F75" s="502">
        <v>5.7215383685557147E-2</v>
      </c>
      <c r="G75" s="502">
        <v>0.3438312146181276</v>
      </c>
      <c r="H75" s="546">
        <v>0.28113349999999998</v>
      </c>
      <c r="I75" s="547">
        <v>0.97131283877658847</v>
      </c>
      <c r="J75" s="547">
        <v>2.1810200000000002</v>
      </c>
      <c r="K75" s="547">
        <v>8.5029999999999994E-2</v>
      </c>
      <c r="L75" s="546">
        <v>0.6936966</v>
      </c>
      <c r="M75" s="548">
        <v>0.3061816</v>
      </c>
    </row>
    <row r="76" spans="1:13" s="478" customFormat="1" ht="15">
      <c r="A76" s="472"/>
      <c r="B76" s="282" t="s">
        <v>180</v>
      </c>
      <c r="C76" s="283" t="s">
        <v>181</v>
      </c>
      <c r="D76" s="283" t="s">
        <v>105</v>
      </c>
      <c r="E76" s="545">
        <v>0.71772387679905547</v>
      </c>
      <c r="F76" s="502">
        <v>4.0261181116788468E-2</v>
      </c>
      <c r="G76" s="502">
        <v>0.24201494208415611</v>
      </c>
      <c r="H76" s="546">
        <v>0.27931230000000001</v>
      </c>
      <c r="I76" s="547">
        <v>2.1439622909142488</v>
      </c>
      <c r="J76" s="547">
        <v>4.7987200000000003</v>
      </c>
      <c r="K76" s="547">
        <v>2.8436900000000001</v>
      </c>
      <c r="L76" s="546">
        <v>0.68806160000000005</v>
      </c>
      <c r="M76" s="548">
        <v>0.31181189999999998</v>
      </c>
    </row>
    <row r="77" spans="1:13" s="478" customFormat="1" ht="15">
      <c r="A77" s="472"/>
      <c r="B77" s="282" t="s">
        <v>89</v>
      </c>
      <c r="C77" s="283" t="s">
        <v>90</v>
      </c>
      <c r="D77" s="283" t="s">
        <v>80</v>
      </c>
      <c r="E77" s="545">
        <v>0.59975916119572936</v>
      </c>
      <c r="F77" s="502">
        <v>2.9868042504522026E-2</v>
      </c>
      <c r="G77" s="502">
        <v>0.37037279629974856</v>
      </c>
      <c r="H77" s="546">
        <v>0.28043370000000001</v>
      </c>
      <c r="I77" s="547">
        <v>1.6480362036037532</v>
      </c>
      <c r="J77" s="547">
        <v>3.65557</v>
      </c>
      <c r="K77" s="547">
        <v>3.5316200000000002</v>
      </c>
      <c r="L77" s="546">
        <v>0.68500260000000002</v>
      </c>
      <c r="M77" s="548">
        <v>0.3148745</v>
      </c>
    </row>
    <row r="78" spans="1:13" s="478" customFormat="1" ht="15">
      <c r="A78" s="472"/>
      <c r="B78" s="282" t="s">
        <v>91</v>
      </c>
      <c r="C78" s="283" t="s">
        <v>92</v>
      </c>
      <c r="D78" s="283" t="s">
        <v>80</v>
      </c>
      <c r="E78" s="545">
        <v>0.61802240879201653</v>
      </c>
      <c r="F78" s="502">
        <v>4.0263200493500927E-2</v>
      </c>
      <c r="G78" s="502">
        <v>0.34171439071448256</v>
      </c>
      <c r="H78" s="546">
        <v>0.28059190000000001</v>
      </c>
      <c r="I78" s="547">
        <v>2.4132247983445247</v>
      </c>
      <c r="J78" s="547">
        <v>5.0472400000000004</v>
      </c>
      <c r="K78" s="547">
        <v>5.4996099999999997</v>
      </c>
      <c r="L78" s="546">
        <v>0.67778660000000002</v>
      </c>
      <c r="M78" s="548">
        <v>0.32210539999999999</v>
      </c>
    </row>
    <row r="79" spans="1:13" s="478" customFormat="1" ht="15">
      <c r="A79" s="472"/>
      <c r="B79" s="282" t="s">
        <v>142</v>
      </c>
      <c r="C79" s="283" t="s">
        <v>143</v>
      </c>
      <c r="D79" s="283" t="s">
        <v>105</v>
      </c>
      <c r="E79" s="545">
        <v>0.49956683545848329</v>
      </c>
      <c r="F79" s="502">
        <v>4.6214385943505583E-2</v>
      </c>
      <c r="G79" s="502">
        <v>0.45421877859801113</v>
      </c>
      <c r="H79" s="546">
        <v>0.26381159999999998</v>
      </c>
      <c r="I79" s="547">
        <v>0.75493858150213944</v>
      </c>
      <c r="J79" s="547">
        <v>1.52712</v>
      </c>
      <c r="K79" s="547">
        <v>1.23421</v>
      </c>
      <c r="L79" s="546">
        <v>0.67751360000000005</v>
      </c>
      <c r="M79" s="548">
        <v>0.32240350000000001</v>
      </c>
    </row>
    <row r="80" spans="1:13" s="478" customFormat="1" ht="15">
      <c r="A80" s="472"/>
      <c r="B80" s="282" t="s">
        <v>172</v>
      </c>
      <c r="C80" s="283" t="s">
        <v>173</v>
      </c>
      <c r="D80" s="283" t="s">
        <v>105</v>
      </c>
      <c r="E80" s="545">
        <v>0.58062177906246959</v>
      </c>
      <c r="F80" s="502">
        <v>5.1168156143095812E-2</v>
      </c>
      <c r="G80" s="502">
        <v>0.36821006479443458</v>
      </c>
      <c r="H80" s="546">
        <v>0.28397610000000001</v>
      </c>
      <c r="I80" s="547">
        <v>1.3387493787129299</v>
      </c>
      <c r="J80" s="547">
        <v>2.7943600000000002</v>
      </c>
      <c r="K80" s="547">
        <v>2.90151</v>
      </c>
      <c r="L80" s="546">
        <v>0.65775870000000003</v>
      </c>
      <c r="M80" s="548">
        <v>0.34212340000000002</v>
      </c>
    </row>
    <row r="81" spans="1:13" s="478" customFormat="1" ht="15">
      <c r="A81" s="472"/>
      <c r="B81" s="282" t="s">
        <v>176</v>
      </c>
      <c r="C81" s="283" t="s">
        <v>177</v>
      </c>
      <c r="D81" s="283" t="s">
        <v>105</v>
      </c>
      <c r="E81" s="545">
        <v>0.55161886833315288</v>
      </c>
      <c r="F81" s="502">
        <v>6.9061164652278573E-2</v>
      </c>
      <c r="G81" s="502">
        <v>0.37931996701456855</v>
      </c>
      <c r="H81" s="546">
        <v>0.3101932</v>
      </c>
      <c r="I81" s="547">
        <v>1.6578700251332614</v>
      </c>
      <c r="J81" s="547">
        <v>3.08345</v>
      </c>
      <c r="K81" s="547">
        <v>1.19977</v>
      </c>
      <c r="L81" s="546">
        <v>0.64214850000000001</v>
      </c>
      <c r="M81" s="548">
        <v>0.35773129999999997</v>
      </c>
    </row>
    <row r="82" spans="1:13" s="478" customFormat="1" ht="15">
      <c r="A82" s="472"/>
      <c r="B82" s="282" t="s">
        <v>101</v>
      </c>
      <c r="C82" s="283" t="s">
        <v>102</v>
      </c>
      <c r="D82" s="283" t="s">
        <v>80</v>
      </c>
      <c r="E82" s="545">
        <v>0.57648743750537534</v>
      </c>
      <c r="F82" s="502">
        <v>6.0058409336519299E-2</v>
      </c>
      <c r="G82" s="502">
        <v>0.36345415315810531</v>
      </c>
      <c r="H82" s="546">
        <v>0.33968789999999999</v>
      </c>
      <c r="I82" s="547">
        <v>1.2411954180900044</v>
      </c>
      <c r="J82" s="547">
        <v>2.0718999999999999</v>
      </c>
      <c r="K82" s="547">
        <v>0.18002000000000001</v>
      </c>
      <c r="L82" s="546">
        <v>0.62845359999999995</v>
      </c>
      <c r="M82" s="548">
        <v>0.37143720000000002</v>
      </c>
    </row>
    <row r="83" spans="1:13" s="478" customFormat="1" ht="15">
      <c r="A83" s="472"/>
      <c r="B83" s="282" t="s">
        <v>124</v>
      </c>
      <c r="C83" s="283" t="s">
        <v>125</v>
      </c>
      <c r="D83" s="283" t="s">
        <v>105</v>
      </c>
      <c r="E83" s="545">
        <v>0.50581940686248028</v>
      </c>
      <c r="F83" s="502">
        <v>8.2925320067377434E-2</v>
      </c>
      <c r="G83" s="502">
        <v>0.41125527307014226</v>
      </c>
      <c r="H83" s="546">
        <v>0.34771999999999997</v>
      </c>
      <c r="I83" s="547">
        <v>1.1951882329463417</v>
      </c>
      <c r="J83" s="547">
        <v>1.7686900000000001</v>
      </c>
      <c r="K83" s="547">
        <v>4.5114799999999997</v>
      </c>
      <c r="L83" s="546">
        <v>0.60185750000000005</v>
      </c>
      <c r="M83" s="548">
        <v>0.39805109999999999</v>
      </c>
    </row>
    <row r="84" spans="1:13" s="478" customFormat="1" ht="15">
      <c r="A84" s="472"/>
      <c r="B84" s="282" t="s">
        <v>110</v>
      </c>
      <c r="C84" s="283" t="s">
        <v>111</v>
      </c>
      <c r="D84" s="283" t="s">
        <v>105</v>
      </c>
      <c r="E84" s="545">
        <v>0.54932499353100206</v>
      </c>
      <c r="F84" s="502">
        <v>5.2787022744104288E-2</v>
      </c>
      <c r="G84" s="502">
        <v>0.39788798372489359</v>
      </c>
      <c r="H84" s="546">
        <v>0.36413289999999998</v>
      </c>
      <c r="I84" s="547">
        <v>1.639674765821882</v>
      </c>
      <c r="J84" s="547">
        <v>2.24715</v>
      </c>
      <c r="K84" s="547">
        <v>3.13408</v>
      </c>
      <c r="L84" s="546">
        <v>0.59376969999999996</v>
      </c>
      <c r="M84" s="548">
        <v>0.40615630000000003</v>
      </c>
    </row>
    <row r="85" spans="1:13" s="478" customFormat="1" ht="15">
      <c r="A85" s="472"/>
      <c r="B85" s="282" t="s">
        <v>97</v>
      </c>
      <c r="C85" s="283" t="s">
        <v>98</v>
      </c>
      <c r="D85" s="283" t="s">
        <v>80</v>
      </c>
      <c r="E85" s="545">
        <v>0.56671974620573873</v>
      </c>
      <c r="F85" s="502">
        <v>4.0686083902703972E-2</v>
      </c>
      <c r="G85" s="502">
        <v>0.39259416989155727</v>
      </c>
      <c r="H85" s="546">
        <v>0.3894048</v>
      </c>
      <c r="I85" s="547">
        <v>1.9622259900690324</v>
      </c>
      <c r="J85" s="547">
        <v>2.6583299999999999</v>
      </c>
      <c r="K85" s="547">
        <v>1.0716699999999999</v>
      </c>
      <c r="L85" s="546">
        <v>0.58017390000000002</v>
      </c>
      <c r="M85" s="548">
        <v>0.41972150000000003</v>
      </c>
    </row>
    <row r="86" spans="1:13" s="478" customFormat="1" ht="15">
      <c r="A86" s="472"/>
      <c r="B86" s="282" t="s">
        <v>136</v>
      </c>
      <c r="C86" s="283" t="s">
        <v>137</v>
      </c>
      <c r="D86" s="283" t="s">
        <v>105</v>
      </c>
      <c r="E86" s="545">
        <v>0.61668705678954461</v>
      </c>
      <c r="F86" s="502">
        <v>4.4727627029244564E-2</v>
      </c>
      <c r="G86" s="502">
        <v>0.33858531618121079</v>
      </c>
      <c r="H86" s="546">
        <v>0.37371019999999999</v>
      </c>
      <c r="I86" s="547">
        <v>1.3984596904525908</v>
      </c>
      <c r="J86" s="547">
        <v>1.7780400000000001</v>
      </c>
      <c r="K86" s="547">
        <v>2.8160699999999999</v>
      </c>
      <c r="L86" s="546">
        <v>0.57013360000000002</v>
      </c>
      <c r="M86" s="548">
        <v>0.42978630000000001</v>
      </c>
    </row>
    <row r="87" spans="1:13" s="478" customFormat="1" ht="15">
      <c r="A87" s="472"/>
      <c r="B87" s="282" t="s">
        <v>162</v>
      </c>
      <c r="C87" s="283" t="s">
        <v>163</v>
      </c>
      <c r="D87" s="283" t="s">
        <v>105</v>
      </c>
      <c r="E87" s="545">
        <v>0.46358469443022088</v>
      </c>
      <c r="F87" s="502">
        <v>7.8121787092326117E-2</v>
      </c>
      <c r="G87" s="502">
        <v>0.45829351847745303</v>
      </c>
      <c r="H87" s="546">
        <v>0.4013967</v>
      </c>
      <c r="I87" s="547">
        <v>0.6507569595676016</v>
      </c>
      <c r="J87" s="547">
        <v>0.60911000000000004</v>
      </c>
      <c r="K87" s="547">
        <v>1.1911</v>
      </c>
      <c r="L87" s="546">
        <v>0.56395479999999998</v>
      </c>
      <c r="M87" s="548">
        <v>0.43597989999999998</v>
      </c>
    </row>
    <row r="88" spans="1:13" s="478" customFormat="1" ht="15">
      <c r="A88" s="472"/>
      <c r="B88" s="282" t="s">
        <v>132</v>
      </c>
      <c r="C88" s="283" t="s">
        <v>133</v>
      </c>
      <c r="D88" s="283" t="s">
        <v>105</v>
      </c>
      <c r="E88" s="545">
        <v>0.55293424448306738</v>
      </c>
      <c r="F88" s="502">
        <v>4.3138068151893402E-2</v>
      </c>
      <c r="G88" s="502">
        <v>0.40392768736503926</v>
      </c>
      <c r="H88" s="546">
        <v>0.48708849999999998</v>
      </c>
      <c r="I88" s="547">
        <v>1.8330869441913509</v>
      </c>
      <c r="J88" s="547">
        <v>1.4794</v>
      </c>
      <c r="K88" s="547">
        <v>9.3119999999999994E-2</v>
      </c>
      <c r="L88" s="546">
        <v>0.44344339999999999</v>
      </c>
      <c r="M88" s="548">
        <v>0.55647000000000002</v>
      </c>
    </row>
    <row r="89" spans="1:13" s="478" customFormat="1" ht="15">
      <c r="A89" s="472"/>
      <c r="B89" s="286" t="s">
        <v>198</v>
      </c>
      <c r="C89" s="287" t="s">
        <v>199</v>
      </c>
      <c r="D89" s="287" t="s">
        <v>105</v>
      </c>
      <c r="E89" s="549">
        <v>0.47797168078299096</v>
      </c>
      <c r="F89" s="504">
        <v>4.8195949730529958E-2</v>
      </c>
      <c r="G89" s="504">
        <v>0.47383236948647911</v>
      </c>
      <c r="H89" s="550">
        <v>0.74386260000000004</v>
      </c>
      <c r="I89" s="551">
        <v>1.656799828571087</v>
      </c>
      <c r="J89" s="551">
        <v>0.44524999999999998</v>
      </c>
      <c r="K89" s="551">
        <v>0.38312000000000002</v>
      </c>
      <c r="L89" s="550">
        <v>0.24311350000000001</v>
      </c>
      <c r="M89" s="552">
        <v>0.75685199999999997</v>
      </c>
    </row>
    <row r="90" spans="1:13" s="478" customFormat="1" ht="14">
      <c r="A90" s="472"/>
      <c r="B90" s="553"/>
      <c r="C90" s="553"/>
      <c r="D90" s="553"/>
      <c r="E90" s="506"/>
      <c r="F90" s="506"/>
      <c r="G90" s="506"/>
      <c r="H90" s="506" t="s">
        <v>250</v>
      </c>
      <c r="J90" s="506" t="s">
        <v>250</v>
      </c>
      <c r="K90" s="506" t="s">
        <v>250</v>
      </c>
      <c r="L90" s="506" t="s">
        <v>250</v>
      </c>
      <c r="M90" s="506" t="s">
        <v>250</v>
      </c>
    </row>
    <row r="91" spans="1:13" s="478" customFormat="1" ht="14">
      <c r="A91" s="472"/>
      <c r="B91" s="553"/>
      <c r="C91" s="553"/>
      <c r="D91" s="553"/>
      <c r="E91" s="506"/>
      <c r="F91" s="506"/>
      <c r="G91" s="506"/>
    </row>
    <row r="92" spans="1:13" s="478" customFormat="1" ht="14">
      <c r="A92" s="472"/>
      <c r="B92" s="553"/>
      <c r="C92" s="553"/>
      <c r="D92" s="553"/>
      <c r="E92" s="506"/>
      <c r="F92" s="506"/>
      <c r="G92" s="506"/>
    </row>
    <row r="93" spans="1:13" s="478" customFormat="1" ht="14">
      <c r="A93" s="472"/>
      <c r="B93" s="553"/>
      <c r="C93" s="553"/>
      <c r="D93" s="553"/>
      <c r="E93" s="506"/>
      <c r="F93" s="506"/>
      <c r="G93" s="506"/>
    </row>
    <row r="94" spans="1:13" s="478" customFormat="1" ht="14">
      <c r="A94" s="472"/>
      <c r="B94" s="553"/>
      <c r="C94" s="553"/>
      <c r="D94" s="553"/>
      <c r="E94" s="506"/>
      <c r="F94" s="506"/>
      <c r="G94" s="506"/>
    </row>
    <row r="95" spans="1:13" s="478" customFormat="1" ht="15">
      <c r="A95" s="472"/>
      <c r="B95" s="557"/>
      <c r="C95" s="558"/>
      <c r="D95" s="511" t="s">
        <v>599</v>
      </c>
      <c r="E95" s="542"/>
      <c r="F95" s="542"/>
      <c r="G95" s="542"/>
      <c r="H95" s="542">
        <v>0.18084066666667001</v>
      </c>
      <c r="I95" s="554">
        <v>1.3680383634320088</v>
      </c>
      <c r="J95" s="543">
        <v>12.026074642856999</v>
      </c>
      <c r="K95" s="543">
        <v>2.7529289285714</v>
      </c>
      <c r="L95" s="542">
        <v>0.79736558214286002</v>
      </c>
      <c r="M95" s="544">
        <v>0.20251248095238</v>
      </c>
    </row>
    <row r="96" spans="1:13" s="478" customFormat="1" ht="15">
      <c r="B96" s="559"/>
      <c r="C96" s="560"/>
      <c r="D96" s="513" t="s">
        <v>609</v>
      </c>
      <c r="E96" s="546"/>
      <c r="F96" s="546"/>
      <c r="G96" s="546"/>
      <c r="H96" s="546">
        <v>0.74386260000000004</v>
      </c>
      <c r="I96" s="555">
        <v>1.656799828571087</v>
      </c>
      <c r="J96" s="547">
        <v>106.77999</v>
      </c>
      <c r="K96" s="547">
        <v>12.354789999999999</v>
      </c>
      <c r="L96" s="546">
        <v>0.97314699999999998</v>
      </c>
      <c r="M96" s="548">
        <v>0.75685199999999997</v>
      </c>
    </row>
    <row r="97" spans="2:13" s="478" customFormat="1" ht="15">
      <c r="B97" s="559"/>
      <c r="C97" s="560"/>
      <c r="D97" s="513" t="s">
        <v>610</v>
      </c>
      <c r="E97" s="546"/>
      <c r="F97" s="546"/>
      <c r="G97" s="546"/>
      <c r="H97" s="546">
        <v>2.22972E-2</v>
      </c>
      <c r="I97" s="555">
        <v>2.4804556622738443</v>
      </c>
      <c r="J97" s="547">
        <v>0.44524999999999998</v>
      </c>
      <c r="K97" s="547">
        <v>8.5029999999999994E-2</v>
      </c>
      <c r="L97" s="546">
        <v>0.24311350000000001</v>
      </c>
      <c r="M97" s="548">
        <v>2.66763E-2</v>
      </c>
    </row>
    <row r="98" spans="2:13" s="478" customFormat="1" ht="15">
      <c r="B98" s="559"/>
      <c r="C98" s="560"/>
      <c r="D98" s="513" t="s">
        <v>600</v>
      </c>
      <c r="E98" s="546"/>
      <c r="F98" s="546"/>
      <c r="G98" s="546"/>
      <c r="H98" s="546">
        <v>6.0144900000000001E-2</v>
      </c>
      <c r="I98" s="555">
        <v>2.0116702355460387</v>
      </c>
      <c r="J98" s="547">
        <v>2.1810200000000002</v>
      </c>
      <c r="K98" s="547">
        <v>0.53220000000000001</v>
      </c>
      <c r="L98" s="546">
        <v>0.64214850000000001</v>
      </c>
      <c r="M98" s="548">
        <v>7.0284899999999997E-2</v>
      </c>
    </row>
    <row r="99" spans="2:13" s="478" customFormat="1" ht="15">
      <c r="B99" s="561"/>
      <c r="C99" s="512"/>
      <c r="D99" s="513" t="s">
        <v>252</v>
      </c>
      <c r="E99" s="546"/>
      <c r="F99" s="546"/>
      <c r="G99" s="546"/>
      <c r="H99" s="546">
        <v>0.1016688</v>
      </c>
      <c r="I99" s="547">
        <v>1.6352817320455897</v>
      </c>
      <c r="J99" s="547">
        <v>3.65557</v>
      </c>
      <c r="K99" s="547">
        <v>1.16733</v>
      </c>
      <c r="L99" s="546">
        <v>0.71916749999999996</v>
      </c>
      <c r="M99" s="548">
        <v>0.1211955</v>
      </c>
    </row>
    <row r="100" spans="2:13" s="478" customFormat="1" ht="15">
      <c r="B100" s="561"/>
      <c r="C100" s="512"/>
      <c r="D100" s="513" t="s">
        <v>253</v>
      </c>
      <c r="E100" s="546"/>
      <c r="F100" s="546"/>
      <c r="G100" s="546"/>
      <c r="H100" s="546">
        <v>0.154917</v>
      </c>
      <c r="I100" s="547">
        <v>1.4999380481919853</v>
      </c>
      <c r="J100" s="547">
        <v>7.266985</v>
      </c>
      <c r="K100" s="547">
        <v>1.9693799999999999</v>
      </c>
      <c r="L100" s="546">
        <v>0.82462285000000002</v>
      </c>
      <c r="M100" s="548">
        <v>0.17524095000000001</v>
      </c>
    </row>
    <row r="101" spans="2:13" s="478" customFormat="1" ht="15">
      <c r="B101" s="561"/>
      <c r="C101" s="512"/>
      <c r="D101" s="513" t="s">
        <v>254</v>
      </c>
      <c r="E101" s="546"/>
      <c r="F101" s="546"/>
      <c r="G101" s="546"/>
      <c r="H101" s="546">
        <v>0.25294539999999999</v>
      </c>
      <c r="I101" s="547">
        <v>1.3479465637967685</v>
      </c>
      <c r="J101" s="547">
        <v>12.215619999999999</v>
      </c>
      <c r="K101" s="547">
        <v>3.5316200000000002</v>
      </c>
      <c r="L101" s="546">
        <v>0.89100310000000005</v>
      </c>
      <c r="M101" s="548">
        <v>0.2852827</v>
      </c>
    </row>
    <row r="102" spans="2:13" s="478" customFormat="1" ht="15">
      <c r="B102" s="562"/>
      <c r="C102" s="514"/>
      <c r="D102" s="515" t="s">
        <v>601</v>
      </c>
      <c r="E102" s="556"/>
      <c r="F102" s="556"/>
      <c r="G102" s="556"/>
      <c r="H102" s="550">
        <v>0.3101932</v>
      </c>
      <c r="I102" s="551">
        <v>1.3581029258295299</v>
      </c>
      <c r="J102" s="551">
        <v>25.661819999999999</v>
      </c>
      <c r="K102" s="551">
        <v>6.5018900000000004</v>
      </c>
      <c r="L102" s="550">
        <v>0.92966850000000001</v>
      </c>
      <c r="M102" s="552">
        <v>0.35773129999999997</v>
      </c>
    </row>
  </sheetData>
  <autoFilter ref="B5:M5" xr:uid="{00000000-0001-0000-0700-000000000000}">
    <sortState xmlns:xlrd2="http://schemas.microsoft.com/office/spreadsheetml/2017/richdata2" ref="B6:M89">
      <sortCondition ref="C5"/>
    </sortState>
  </autoFilter>
  <mergeCells count="3">
    <mergeCell ref="E2:I2"/>
    <mergeCell ref="E3:I3"/>
    <mergeCell ref="B2:C3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af2b31b-fcf0-44fb-a755-8016889d593d" xsi:nil="true"/>
    <_ip_UnifiedCompliancePolicyUIAction xmlns="http://schemas.microsoft.com/sharepoint/v3" xsi:nil="true"/>
    <_ip_UnifiedCompliancePolicyProperties xmlns="http://schemas.microsoft.com/sharepoint/v3" xsi:nil="true"/>
    <SharedWithUsers xmlns="d410191d-dd08-4971-b00a-0585ce489b21">
      <UserInfo>
        <DisplayName/>
        <AccountId xsi:nil="true"/>
        <AccountType/>
      </UserInfo>
    </SharedWithUsers>
    <lcf76f155ced4ddcb4097134ff3c332f xmlns="2af2b31b-fcf0-44fb-a755-8016889d593d">
      <Terms xmlns="http://schemas.microsoft.com/office/infopath/2007/PartnerControls"/>
    </lcf76f155ced4ddcb4097134ff3c332f>
    <TaxCatchAll xmlns="d410191d-dd08-4971-b00a-0585ce489b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1659B244BE342A92C3B1847F97C64" ma:contentTypeVersion="18" ma:contentTypeDescription="Create a new document." ma:contentTypeScope="" ma:versionID="79eeefeeddf107be678c6bd64199df3e">
  <xsd:schema xmlns:xsd="http://www.w3.org/2001/XMLSchema" xmlns:xs="http://www.w3.org/2001/XMLSchema" xmlns:p="http://schemas.microsoft.com/office/2006/metadata/properties" xmlns:ns1="http://schemas.microsoft.com/sharepoint/v3" xmlns:ns2="2af2b31b-fcf0-44fb-a755-8016889d593d" xmlns:ns3="d410191d-dd08-4971-b00a-0585ce489b21" targetNamespace="http://schemas.microsoft.com/office/2006/metadata/properties" ma:root="true" ma:fieldsID="7db09d4f28fc16da16ef74ea92646a10" ns1:_="" ns2:_="" ns3:_="">
    <xsd:import namespace="http://schemas.microsoft.com/sharepoint/v3"/>
    <xsd:import namespace="2af2b31b-fcf0-44fb-a755-8016889d593d"/>
    <xsd:import namespace="d410191d-dd08-4971-b00a-0585ce489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2b31b-fcf0-44fb-a755-8016889d5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0191d-dd08-4971-b00a-0585ce489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f9384f0-e64f-4888-a5bd-23196e4dc42f}" ma:internalName="TaxCatchAll" ma:showField="CatchAllData" ma:web="d410191d-dd08-4971-b00a-0585ce489b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92C380-9A30-4F69-AC95-CD7B81A858DE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2af2b31b-fcf0-44fb-a755-8016889d593d"/>
    <ds:schemaRef ds:uri="http://purl.org/dc/dcmitype/"/>
    <ds:schemaRef ds:uri="http://schemas.openxmlformats.org/package/2006/metadata/core-properties"/>
    <ds:schemaRef ds:uri="d410191d-dd08-4971-b00a-0585ce489b21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6D1C9A8-9CC7-4AE9-83C5-AAE9268D27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357249-47D3-4F94-A84D-17520BA15D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f2b31b-fcf0-44fb-a755-8016889d593d"/>
    <ds:schemaRef ds:uri="d410191d-dd08-4971-b00a-0585ce489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Table 1</vt:lpstr>
      <vt:lpstr>Table 2 - Staff</vt:lpstr>
      <vt:lpstr>Table 3 - Salaries</vt:lpstr>
      <vt:lpstr>Table 4 - Income</vt:lpstr>
      <vt:lpstr>Table 5 - Income %</vt:lpstr>
      <vt:lpstr>Table 6 - Expenditures</vt:lpstr>
      <vt:lpstr>Table 7 - Collections</vt:lpstr>
      <vt:lpstr>Table 8 - Collection %</vt:lpstr>
      <vt:lpstr>Table 9 - Circulation</vt:lpstr>
      <vt:lpstr>Table 10 - Circulation %</vt:lpstr>
      <vt:lpstr>Table 11 - Service</vt:lpstr>
      <vt:lpstr>Table 12 - Programming</vt:lpstr>
      <vt:lpstr>Table 14 - Summer Reading</vt:lpstr>
      <vt:lpstr>Table 13 - Technology</vt:lpstr>
      <vt:lpstr>Partnerships</vt:lpstr>
    </vt:vector>
  </TitlesOfParts>
  <Manager/>
  <Company>Counting Opinions (SQUIRE)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Counting Opinions (SQUIRE) Ltd.</dc:creator>
  <cp:keywords/>
  <dc:description/>
  <cp:lastModifiedBy>Johnson, Amanda</cp:lastModifiedBy>
  <cp:revision/>
  <cp:lastPrinted>2024-01-05T14:44:51Z</cp:lastPrinted>
  <dcterms:created xsi:type="dcterms:W3CDTF">2023-10-13T17:28:28Z</dcterms:created>
  <dcterms:modified xsi:type="dcterms:W3CDTF">2024-07-31T18:40:55Z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0x0101002981659B244BE342A92C3B1847F97C64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